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15390" windowHeight="7815" tabRatio="642" firstSheet="3" activeTab="3"/>
  </bookViews>
  <sheets>
    <sheet name="doch.własne" sheetId="1" state="hidden" r:id="rId1"/>
    <sheet name="inwestycyjne" sheetId="2" state="hidden" r:id="rId2"/>
    <sheet name="ark.płac" sheetId="3" state="hidden" r:id="rId3"/>
    <sheet name="wydatki" sheetId="4" r:id="rId4"/>
    <sheet name="ark.kalk." sheetId="5" state="hidden" r:id="rId5"/>
    <sheet name="dochody" sheetId="6" r:id="rId6"/>
    <sheet name="Arkusz1" sheetId="7" r:id="rId7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F58" authorId="0">
      <text>
        <r>
          <rPr>
            <sz val="10"/>
            <rFont val="Arial"/>
            <family val="2"/>
          </rPr>
          <t xml:space="preserve">4000 dotacja
</t>
        </r>
      </text>
    </comment>
    <comment ref="E54" authorId="0">
      <text>
        <r>
          <rPr>
            <sz val="10"/>
            <rFont val="Arial"/>
            <family val="2"/>
          </rPr>
          <t>1000 dotacja</t>
        </r>
      </text>
    </comment>
    <comment ref="E58" authorId="0">
      <text>
        <r>
          <rPr>
            <sz val="10"/>
            <rFont val="Arial"/>
            <family val="2"/>
          </rPr>
          <t xml:space="preserve">4000 dotacja
</t>
        </r>
      </text>
    </comment>
    <comment ref="G54" authorId="0">
      <text>
        <r>
          <rPr>
            <sz val="10"/>
            <rFont val="Arial"/>
            <family val="2"/>
          </rPr>
          <t>1000 dotacja</t>
        </r>
      </text>
    </comment>
    <comment ref="G58" authorId="0">
      <text>
        <r>
          <rPr>
            <sz val="10"/>
            <rFont val="Arial"/>
            <family val="2"/>
          </rPr>
          <t xml:space="preserve">4000 dotacja
</t>
        </r>
      </text>
    </comment>
  </commentList>
</comments>
</file>

<file path=xl/sharedStrings.xml><?xml version="1.0" encoding="utf-8"?>
<sst xmlns="http://schemas.openxmlformats.org/spreadsheetml/2006/main" count="998" uniqueCount="434">
  <si>
    <t>ZESTAWIENIE KALKULACJI</t>
  </si>
  <si>
    <t>FUNDUSZU WYNAGRODZEŃ OSOBOWYCH DO PROJEKTU     BUDŻETU NA 2009 ROK</t>
  </si>
  <si>
    <t>Lp.</t>
  </si>
  <si>
    <t>Wyszczególnienie</t>
  </si>
  <si>
    <t>Razem</t>
  </si>
  <si>
    <t>W tym</t>
  </si>
  <si>
    <t>Nauczyciele</t>
  </si>
  <si>
    <t xml:space="preserve">Administracja </t>
  </si>
  <si>
    <t>Obsługa</t>
  </si>
  <si>
    <t>1.</t>
  </si>
  <si>
    <t>Płaca zasadnicza</t>
  </si>
  <si>
    <t>2.</t>
  </si>
  <si>
    <t>Dodatek motywacyjny</t>
  </si>
  <si>
    <t>3.</t>
  </si>
  <si>
    <t>Dodatek stażowy</t>
  </si>
  <si>
    <t>6.</t>
  </si>
  <si>
    <t>Dodatek za wychowawstwo</t>
  </si>
  <si>
    <t>7.</t>
  </si>
  <si>
    <t>8.</t>
  </si>
  <si>
    <t>Premia</t>
  </si>
  <si>
    <t>9.</t>
  </si>
  <si>
    <t>Godziny ponadwymiarowe</t>
  </si>
  <si>
    <t>10.</t>
  </si>
  <si>
    <t>Wzrost wynagrodzeń</t>
  </si>
  <si>
    <t>11.</t>
  </si>
  <si>
    <t>Nagrody jubileuszowe</t>
  </si>
  <si>
    <t>12.</t>
  </si>
  <si>
    <t>Fundusz nagród</t>
  </si>
  <si>
    <t>13.</t>
  </si>
  <si>
    <t>Awanse nauczycieli</t>
  </si>
  <si>
    <t>14.</t>
  </si>
  <si>
    <t>Nagrody dyrektora</t>
  </si>
  <si>
    <t>15.</t>
  </si>
  <si>
    <t>Inne: …………….</t>
  </si>
  <si>
    <t>Ogółem</t>
  </si>
  <si>
    <t>..................................                                               .................................................</t>
  </si>
  <si>
    <r>
      <t xml:space="preserve">    </t>
    </r>
    <r>
      <rPr>
        <sz val="12"/>
        <color indexed="8"/>
        <rFont val="Times New Roman"/>
        <family val="1"/>
      </rPr>
      <t>( miejscowość, data)</t>
    </r>
  </si>
  <si>
    <t xml:space="preserve">    ( pieczęć i podpis sporządzającego)</t>
  </si>
  <si>
    <t xml:space="preserve">                  nr                  nazwa</t>
  </si>
  <si>
    <t xml:space="preserve">§ </t>
  </si>
  <si>
    <t>Projekt planu na 2009 rok</t>
  </si>
  <si>
    <t>%</t>
  </si>
  <si>
    <t xml:space="preserve">   ..................................                                               .................................................</t>
  </si>
  <si>
    <t>od I - VIII</t>
  </si>
  <si>
    <t>od IX - XII</t>
  </si>
  <si>
    <t>Dodatek ……….</t>
  </si>
  <si>
    <t>Przewidywane wykonanie w 2008 r.</t>
  </si>
  <si>
    <t xml:space="preserve">       </t>
  </si>
  <si>
    <t>Wyszczególnienie (grup pracowników, rodzaje dodatków świadczenia pieniężne wypłacane pracownikom)</t>
  </si>
  <si>
    <t>Grupa uposażenia, ryczałt, stanowisko lub rodzaj czynności, stawka dodatku lub rodzaj świadczenia</t>
  </si>
  <si>
    <t>Zatrudnienie (etaty, godziny, ilość dodatków, świadczeń</t>
  </si>
  <si>
    <t xml:space="preserve">Ogółem stawka miesięczna (godzinowa) średnia miesięczna wartość świadczenia </t>
  </si>
  <si>
    <t>Wynagrodzenie w złotych</t>
  </si>
  <si>
    <t>okres</t>
  </si>
  <si>
    <t>za okres</t>
  </si>
  <si>
    <t>Rocznie    6+7</t>
  </si>
  <si>
    <t xml:space="preserve"> Uwaga:</t>
  </si>
  <si>
    <t>Kwoty dotacji z budżetu i kwoty wynagrodzeń powinny być zgodne z ustaleniami jednostki          nadrzędnej.</t>
  </si>
  <si>
    <t xml:space="preserve">Dział        ……………………………………    </t>
  </si>
  <si>
    <t>Rozdział   ……………………………………..</t>
  </si>
  <si>
    <t xml:space="preserve">                      nr                 nazwa</t>
  </si>
  <si>
    <t xml:space="preserve">     PROJEKT PLANU WYDATKÓW INWESTYCYJNYCH NA 2008 ROK </t>
  </si>
  <si>
    <r>
      <t xml:space="preserve">         a)     </t>
    </r>
    <r>
      <rPr>
        <sz val="12"/>
        <color indexed="8"/>
        <rFont val="Arial"/>
        <family val="2"/>
      </rPr>
      <t>Wydatki inwestycyjne jednostek budżetowych</t>
    </r>
    <r>
      <rPr>
        <b/>
        <sz val="12"/>
        <color indexed="8"/>
        <rFont val="Times New Roman"/>
        <family val="1"/>
      </rPr>
      <t xml:space="preserve">     </t>
    </r>
  </si>
  <si>
    <t>w złotych</t>
  </si>
  <si>
    <r>
      <t>Nazwa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inwestycji</t>
    </r>
  </si>
  <si>
    <t>Koszty poniesione do końca 2008 roku</t>
  </si>
  <si>
    <t xml:space="preserve">Projekt planu na </t>
  </si>
  <si>
    <t>2009 rok</t>
  </si>
  <si>
    <t>Wartość kosztorysowa</t>
  </si>
  <si>
    <t xml:space="preserve">                                    OGÓŁEM</t>
  </si>
  <si>
    <t xml:space="preserve">Dział   .....................................................................      </t>
  </si>
  <si>
    <t xml:space="preserve">Rozdział  .............................................................................         </t>
  </si>
  <si>
    <t xml:space="preserve">                  nr                 nazwa</t>
  </si>
  <si>
    <t>b)</t>
  </si>
  <si>
    <t>Wydatki na zakupy inwestycyjne jednostek budżetowych</t>
  </si>
  <si>
    <t>§</t>
  </si>
  <si>
    <t>Planowane zakupy inwestycyjne</t>
  </si>
  <si>
    <t xml:space="preserve">                                       OGÓŁEM</t>
  </si>
  <si>
    <t xml:space="preserve">    </t>
  </si>
  <si>
    <t>.................................                                               .................................................</t>
  </si>
  <si>
    <t>Dział ..........................................................</t>
  </si>
  <si>
    <t xml:space="preserve">               nr         nazwa</t>
  </si>
  <si>
    <t>Rozdział......................................................</t>
  </si>
  <si>
    <t xml:space="preserve">                   nr         nazwa</t>
  </si>
  <si>
    <r>
      <t xml:space="preserve">     </t>
    </r>
    <r>
      <rPr>
        <b/>
        <sz val="16"/>
        <color indexed="8"/>
        <rFont val="Times New Roman"/>
        <family val="1"/>
      </rPr>
      <t>Dochody własne</t>
    </r>
  </si>
  <si>
    <t xml:space="preserve">                               PROJEKT PLANU NA 2009 ROK </t>
  </si>
  <si>
    <t xml:space="preserve">Poz. </t>
  </si>
  <si>
    <t>Przewidywane wykonanie w 2008 rok</t>
  </si>
  <si>
    <t>I.</t>
  </si>
  <si>
    <t>Stan środków pieniężnych na początek roku</t>
  </si>
  <si>
    <t>II.</t>
  </si>
  <si>
    <t>Przychody</t>
  </si>
  <si>
    <t>III.</t>
  </si>
  <si>
    <t>Wydatki</t>
  </si>
  <si>
    <t>IV.</t>
  </si>
  <si>
    <t>Stan środków pieniężnych na koniec roku</t>
  </si>
  <si>
    <t xml:space="preserve"> ..................................                                               .................................................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</si>
  <si>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</si>
  <si>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</si>
  <si>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</si>
  <si>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</si>
  <si>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</si>
  <si>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0770</t>
  </si>
  <si>
    <t>wpływy z tytułu odpłatnego nabycia prawa własności oraz prawa użytkowania wieczystego nieruchomości</t>
  </si>
  <si>
    <t>0920</t>
  </si>
  <si>
    <t>pozostałe odsetki</t>
  </si>
  <si>
    <t>Działalność usługowa</t>
  </si>
  <si>
    <t>Cmentarze</t>
  </si>
  <si>
    <t>0830</t>
  </si>
  <si>
    <t>wpływy z usług</t>
  </si>
  <si>
    <t>Administracja publiczna</t>
  </si>
  <si>
    <t>Urzędy wojewódzkie</t>
  </si>
  <si>
    <t>Urzędy gmin (miast i miast na prawach powiatu)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</si>
  <si>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</si>
  <si>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</si>
  <si>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 posiadających osobowości prawnej oraz wydatki związane z ich poborem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</si>
  <si>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</si>
  <si>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</si>
  <si>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</si>
  <si>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</si>
  <si>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</si>
  <si>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</si>
  <si>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</si>
  <si>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</si>
  <si>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</si>
  <si>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</si>
  <si>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</si>
  <si>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</si>
  <si>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</si>
  <si>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</si>
  <si>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</si>
  <si>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0690</t>
  </si>
  <si>
    <t>wpływy z różnych opłat</t>
  </si>
  <si>
    <t>2680</t>
  </si>
  <si>
    <t>rekompensaty utraconych dochodów w podatkach i opłatach lokalnych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</si>
  <si>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</si>
  <si>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</si>
  <si>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</si>
  <si>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</si>
  <si>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</si>
  <si>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</si>
  <si>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stanowiących dochody jednostek samorządu terytorialnego na podstawie odrębnych 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</si>
  <si>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</si>
  <si>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</si>
  <si>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</si>
  <si>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</si>
  <si>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</si>
  <si>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</si>
  <si>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</si>
  <si>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</si>
  <si>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Oświata i wychowanie</t>
  </si>
  <si>
    <t>Pozostała działalność</t>
  </si>
  <si>
    <t>0970</t>
  </si>
  <si>
    <t>wpływy z różnych dochodów</t>
  </si>
  <si>
    <t>Pomoc społeczna</t>
  </si>
  <si>
    <t>Świadczenia rodzinne oraz składki na ubezpieczenia emerytalne i rentowe z ubezpieczenia społecznego</t>
  </si>
  <si>
    <t xml:space="preserve">Składki na ubezpieczenia zdrowotne za osoby pobierające niektóre świadczenia z pomocy społecznej </t>
  </si>
  <si>
    <t>Zasiłki i pomoc w naturze oraz składki na ubezpieczenia społeczne</t>
  </si>
  <si>
    <t>Ośrodki pomocy społecznej</t>
  </si>
  <si>
    <t>Usługi opiekuńcze i specjalistyczne usługi opiekuńcze</t>
  </si>
  <si>
    <t>Edukacyjna opieka wychowawcza</t>
  </si>
  <si>
    <t>Gospodarka komunalna i ochrona środowiska</t>
  </si>
  <si>
    <t>Kultura fizyczna i sport</t>
  </si>
  <si>
    <t>Instytucje kultury fizycznej</t>
  </si>
  <si>
    <t>0760</t>
  </si>
  <si>
    <t>wpływy z róznych dochodów</t>
  </si>
  <si>
    <t>Szkoły podstawowe</t>
  </si>
  <si>
    <t>Ochrona zdrowia</t>
  </si>
  <si>
    <t>010</t>
  </si>
  <si>
    <t>Rolnictwo i łowiectwo</t>
  </si>
  <si>
    <t xml:space="preserve">600 </t>
  </si>
  <si>
    <t>Transport i łączność</t>
  </si>
  <si>
    <t>Drogi publiczne gminne</t>
  </si>
  <si>
    <t>wydatki inwestycyjne jednostek budżetowych</t>
  </si>
  <si>
    <t xml:space="preserve">60095 </t>
  </si>
  <si>
    <t>wynagrodzenie bezosobowe</t>
  </si>
  <si>
    <t>zakup materiałów i wyposażenia</t>
  </si>
  <si>
    <t>zakup usług remontowych</t>
  </si>
  <si>
    <t>zakup usług pozostałych</t>
  </si>
  <si>
    <t>dotacja przedmiotowa z budżetu otrzymana przez zakład budżetowy</t>
  </si>
  <si>
    <t>różne opłaty i składki</t>
  </si>
  <si>
    <t>podatek towarów i usług (vat)</t>
  </si>
  <si>
    <t>kary i odszkodowania wypłacane na rzecz osób fizycznych</t>
  </si>
  <si>
    <t>Plan zagospodarowania przestrzennego</t>
  </si>
  <si>
    <t>4170</t>
  </si>
  <si>
    <t xml:space="preserve">4300 </t>
  </si>
  <si>
    <t xml:space="preserve">4430 </t>
  </si>
  <si>
    <t>Opracowania geodezyjne i kartograficzne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</si>
  <si>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</si>
  <si>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</si>
  <si>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</si>
  <si>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</si>
  <si>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</si>
  <si>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</si>
  <si>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</si>
  <si>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</si>
  <si>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</si>
  <si>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</si>
  <si>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</si>
  <si>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</si>
  <si>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</si>
  <si>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</si>
  <si>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</si>
  <si>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</si>
  <si>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</si>
  <si>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</si>
  <si>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</si>
  <si>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</si>
  <si>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Informatyka</t>
  </si>
  <si>
    <t>4210</t>
  </si>
  <si>
    <t>6050</t>
  </si>
  <si>
    <t>Rady gmin (miast i miast na prawach powiatu)</t>
  </si>
  <si>
    <t>różne wydatki na rzecz osób fizycznych</t>
  </si>
  <si>
    <t>wpłaty na państwowy fundusz rehabilitacji osób niepełnosprawnych</t>
  </si>
  <si>
    <t>wynagrodzenia bezosobowe</t>
  </si>
  <si>
    <t xml:space="preserve">4440 </t>
  </si>
  <si>
    <t>Promocja jednostek samorządu terytorialnego</t>
  </si>
  <si>
    <t>Bezpieczeństwo publiczne i ochrona przeciwpożarowa</t>
  </si>
  <si>
    <t>Ochotnicze straże pożarne</t>
  </si>
  <si>
    <t>Zakup usług zdrowotnych</t>
  </si>
  <si>
    <t>Obrona cywilna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</si>
  <si>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</si>
  <si>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</si>
  <si>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</si>
  <si>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</si>
  <si>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</si>
  <si>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Rezerwy ogólne i celowe</t>
  </si>
  <si>
    <t>4810</t>
  </si>
  <si>
    <t xml:space="preserve">rezerwy </t>
  </si>
  <si>
    <t>3020</t>
  </si>
  <si>
    <t xml:space="preserve">4010 </t>
  </si>
  <si>
    <t xml:space="preserve">4040 </t>
  </si>
  <si>
    <t xml:space="preserve">4110 </t>
  </si>
  <si>
    <t xml:space="preserve">4120 </t>
  </si>
  <si>
    <t xml:space="preserve">4210 </t>
  </si>
  <si>
    <t xml:space="preserve">4240 </t>
  </si>
  <si>
    <t>zakup pomocy naukowych, dydaktycznych i książek</t>
  </si>
  <si>
    <t xml:space="preserve">4260 </t>
  </si>
  <si>
    <t xml:space="preserve">4270 </t>
  </si>
  <si>
    <t>4280</t>
  </si>
  <si>
    <t>opłaty z tytułu usług telekomunikacyjnych telefonii komórkowej</t>
  </si>
  <si>
    <t>Odziały przedszkolne w szkołach podstawowych</t>
  </si>
  <si>
    <t xml:space="preserve">Przedszkola </t>
  </si>
  <si>
    <t>zakup usług dostępu do sieci internet</t>
  </si>
  <si>
    <t>Gimnazja</t>
  </si>
  <si>
    <t xml:space="preserve">2540 </t>
  </si>
  <si>
    <t>dotacja podmiotowa z budżetu dla niepublicznej szkoły lub innej niepublicznej placówki oświatowo – wychowawczej</t>
  </si>
  <si>
    <t>Dowożenie uczniów do szkół</t>
  </si>
  <si>
    <t>Dokształcanie i doskonalenie nauczycieli</t>
  </si>
  <si>
    <t>skladki na Fundusz Pracy</t>
  </si>
  <si>
    <t>Przeciwdziałanie alkoholizmowi</t>
  </si>
  <si>
    <t>zakup środków żywności</t>
  </si>
  <si>
    <t>Domy pomocy społecznej</t>
  </si>
  <si>
    <t>4330</t>
  </si>
  <si>
    <t>Zakup usług przez jednostki samorządu terytorialnego od innych jednostek samorządu terytorialnego</t>
  </si>
  <si>
    <t xml:space="preserve">świadczenia społeczne </t>
  </si>
  <si>
    <t>składki na ubezpieczenia zdrowotne</t>
  </si>
  <si>
    <t>świadczenia społeczne</t>
  </si>
  <si>
    <t>Dodatki mieszkaniowe</t>
  </si>
  <si>
    <t>4140</t>
  </si>
  <si>
    <t>ołaty z tytułu usług telekomunikacyjnych telefonii komórkowej</t>
  </si>
  <si>
    <t>Jednostki specjalistycznego poradnictwa, mieszkania chronione i ośrodki interwencji kryzysowej</t>
  </si>
  <si>
    <t>Świetlice szkolne</t>
  </si>
  <si>
    <t>Oczyszczanie miast i wsi</t>
  </si>
  <si>
    <t>Utrzymanie zieleni w miastach i gminach</t>
  </si>
  <si>
    <t>Oświetlenie ulic, placów i dróg</t>
  </si>
  <si>
    <t>wydatki na zakup i objęcie akcji oraz wniesienie wkładów do społek prawa handlowego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</si>
  <si>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</si>
  <si>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</si>
  <si>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</si>
  <si>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</si>
  <si>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wynagrodzenia osobowe</t>
  </si>
  <si>
    <t>dotacja celowa z budżetu na finansowanie lub dofinansowanie zadań zleconych do realizacji stowarzyszeniom</t>
  </si>
  <si>
    <t>4430</t>
  </si>
  <si>
    <t>4010</t>
  </si>
  <si>
    <t>Zwalczanie narkomanii</t>
  </si>
  <si>
    <t>01095</t>
  </si>
  <si>
    <t>0740</t>
  </si>
  <si>
    <t>Dział</t>
  </si>
  <si>
    <t>Dywidendy</t>
  </si>
  <si>
    <t>Wpływy z dywidend</t>
  </si>
  <si>
    <t>Uzasadnienie</t>
  </si>
  <si>
    <t xml:space="preserve">  </t>
  </si>
  <si>
    <t>2020</t>
  </si>
  <si>
    <t>2010</t>
  </si>
  <si>
    <t>2360</t>
  </si>
  <si>
    <t>Urzędy naczelnych organów władzy państwowej</t>
  </si>
  <si>
    <t>Urzędy naczelnych organów władzy państwowej i ochrony prawa</t>
  </si>
  <si>
    <t>0500</t>
  </si>
  <si>
    <t>Podatek od czynności cywilno-prawnych</t>
  </si>
  <si>
    <t>2920</t>
  </si>
  <si>
    <t>Część oświatowa subwencji ogólnej</t>
  </si>
  <si>
    <t>Część wyrównawcza subwencji ogólnej</t>
  </si>
  <si>
    <t>Część równoważąca subwencji ogólnej</t>
  </si>
  <si>
    <t>Subwencje ogólne z budżetu państwa</t>
  </si>
  <si>
    <t>2030</t>
  </si>
  <si>
    <t>2707</t>
  </si>
  <si>
    <t>2320</t>
  </si>
  <si>
    <t>0350</t>
  </si>
  <si>
    <t>odsetki od nieterminowych wpłat z tyt. podatków i opłat</t>
  </si>
  <si>
    <t>wpływy z tytułu przekształcenia prawa użytkowania wieczystego  w prawo własności</t>
  </si>
  <si>
    <t>Ochotnicze Straże Pożarne</t>
  </si>
  <si>
    <t>Bezpieczeństwo Publiczne i Ochrona P.poż</t>
  </si>
  <si>
    <t>Wpływy z podatku dochodowego od oób fizycznych</t>
  </si>
  <si>
    <t>Podatek od osób fizycznych oplacany w formie karty podatkowej</t>
  </si>
  <si>
    <t>Przedszkola</t>
  </si>
  <si>
    <t>Dotacja celowa z budżetu państwa na zadania własne</t>
  </si>
  <si>
    <t>Pozostała działaność</t>
  </si>
  <si>
    <t>Świadczenia rodzinne, zaliczki alimentacyjne</t>
  </si>
  <si>
    <t>Składki na ubezpieczenie zdrowotne opłacane za osoby pobierające świadczenia z pomocy społecznej</t>
  </si>
  <si>
    <t>Ośrodki Pomocy Społecznej</t>
  </si>
  <si>
    <t>Wpływy z różnych dochodów</t>
  </si>
  <si>
    <t>Zasiłki stałe</t>
  </si>
  <si>
    <t>Pozostałe zdania w zakresie polityki społecznej</t>
  </si>
  <si>
    <t>0980</t>
  </si>
  <si>
    <t>wpywy z tyt. zwrotów wypłaconych świoadczeń z fszu alimentacyjnego</t>
  </si>
  <si>
    <t>Rozdz</t>
  </si>
  <si>
    <t>Plan na 2011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</si>
  <si>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</si>
  <si>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dochody z najmu i dzierżawy składników majątkowych Skarbu Państwa, jednostek samorządu terytorialnego lub innych jednostek zaliczanych do sektora finansów publicznych</t>
  </si>
  <si>
    <t>Wpływy z podatku rolnego, podatku leśnego, podatku od spadków i darowizn, podatku od czynności cywilnoprawnych oraz podatków i opłat lokalnych od osób prawnych</t>
  </si>
  <si>
    <t>Szkoły</t>
  </si>
  <si>
    <t>Szkoła nr 3</t>
  </si>
  <si>
    <t>Szkoła nr 5</t>
  </si>
  <si>
    <t>Szkola nr 2</t>
  </si>
  <si>
    <t>Gimnazjum</t>
  </si>
  <si>
    <t>Przedszkole 1</t>
  </si>
  <si>
    <t>Przedszkole 2</t>
  </si>
  <si>
    <t>Przedszkole 3</t>
  </si>
  <si>
    <t>Przedszkole 4</t>
  </si>
  <si>
    <t>zakup srodkow zywnosci</t>
  </si>
  <si>
    <t>oplaty z tytułu telefoni komórkowej</t>
  </si>
  <si>
    <t>oplaty czynszowe</t>
  </si>
  <si>
    <t>0960</t>
  </si>
  <si>
    <t>otrzymane spadki i darowizny</t>
  </si>
  <si>
    <t>4220</t>
  </si>
  <si>
    <t>różne oplaty i skladki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</si>
  <si>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</si>
  <si>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</si>
  <si>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oplaty na rzecz budżetów jst</t>
  </si>
  <si>
    <t>usługi pozostałe</t>
  </si>
  <si>
    <t>nagrody i wydatki niezaliczane do wynagrodzeń</t>
  </si>
  <si>
    <t>Opieka spoleczna</t>
  </si>
  <si>
    <t>Pozostala dzialalność</t>
  </si>
  <si>
    <t>dotacja podmiotowa</t>
  </si>
  <si>
    <t>nagrody i wydatki osobowe niezaliczane do wynagrodzeń</t>
  </si>
  <si>
    <t xml:space="preserve">inne formy pomocy </t>
  </si>
  <si>
    <t>Kolonie i obozy oraz inne formy wypoczynku dzieci i mlodziezy</t>
  </si>
  <si>
    <t>Pozostałe zadania w zakresie kultury</t>
  </si>
  <si>
    <t>koszty postępowania prokuratorskiego</t>
  </si>
  <si>
    <t>Policja</t>
  </si>
  <si>
    <t>świadczenia społeczne - prace społecznie użyteczne</t>
  </si>
  <si>
    <t>8020</t>
  </si>
  <si>
    <t>Rozliczenia z tytułu poręczeń i gwarancji udzielonych przez skarb Państwa</t>
  </si>
  <si>
    <t>wplywy z tytułu gwarancji i poręczeń</t>
  </si>
  <si>
    <t>Izby rolnicze</t>
  </si>
  <si>
    <t>01030</t>
  </si>
  <si>
    <t>Gospodarka odpadami</t>
  </si>
  <si>
    <t xml:space="preserve"> </t>
  </si>
  <si>
    <t>pokrycie ujemnego wyniku finansowego</t>
  </si>
  <si>
    <t>2910</t>
  </si>
  <si>
    <t>zwrty dotacji</t>
  </si>
  <si>
    <t>Pomoc materialna dla uczniów</t>
  </si>
  <si>
    <t>stypendia</t>
  </si>
  <si>
    <t>obiekty sportowe</t>
  </si>
  <si>
    <t xml:space="preserve">Z DOCHODÓW WŁASNYCH </t>
  </si>
  <si>
    <t>zasiłki stałe</t>
  </si>
  <si>
    <t>razem</t>
  </si>
  <si>
    <t>.</t>
  </si>
  <si>
    <t>2710</t>
  </si>
  <si>
    <t xml:space="preserve">              </t>
  </si>
  <si>
    <t>2310</t>
  </si>
  <si>
    <t>opłaty i składki</t>
  </si>
  <si>
    <t>wplaty od jednostek na państwowy fundusz celowy</t>
  </si>
  <si>
    <t>6800</t>
  </si>
  <si>
    <t>rezerwa inwestycyjna</t>
  </si>
  <si>
    <t>z dotacji</t>
  </si>
  <si>
    <t>2007</t>
  </si>
  <si>
    <t>projekty</t>
  </si>
  <si>
    <t>łącznie własne i dotacje</t>
  </si>
  <si>
    <t>Spis powszechny i inne</t>
  </si>
  <si>
    <t>Wybory Prezydenta Rzeczposoplitej</t>
  </si>
  <si>
    <t>6300</t>
  </si>
  <si>
    <t>Wplywy z tytułu pomocy finansowej udzielanej miedzy jst na dofinansowanie własnych zadań inwestycyjnych</t>
  </si>
  <si>
    <t>2440</t>
  </si>
  <si>
    <t>Obiekty sportowe</t>
  </si>
  <si>
    <t xml:space="preserve">                                  </t>
  </si>
  <si>
    <t>PLAN DOCHODÓW</t>
  </si>
  <si>
    <t>Załącznik Nr 1 do Uchwały Rady Miejskiej Nr  z dnia</t>
  </si>
  <si>
    <t>Plan 2010                               (30-09-2010)</t>
  </si>
  <si>
    <t>Załącznik Nr 2 do Uchwały Rady Miejskiej Nr  z dnia</t>
  </si>
  <si>
    <t>PLAN WYDATKÓW</t>
  </si>
  <si>
    <t>nagrody o charakterze szczególnym nizaliczane do wynagrodzeń</t>
  </si>
  <si>
    <t>zakup akcesoriów komputerowych</t>
  </si>
  <si>
    <t>Wybory Prezydenta Rzeczpospolitej Polskiej</t>
  </si>
  <si>
    <t>zakup materiałów papierniczych</t>
  </si>
  <si>
    <t>Pozostała działalnosć</t>
  </si>
  <si>
    <t>Plan 2010                                      (30-09-2010)</t>
  </si>
  <si>
    <t>w tym z dotacji + projekty</t>
  </si>
  <si>
    <t>różne oplaty i składki</t>
  </si>
  <si>
    <t>dotacja celowa  z budzetu na dofinansowanie lub finansowanie zadań zleconych do realizacji stowarzyszeniom</t>
  </si>
  <si>
    <t>Ochrona powietrza</t>
  </si>
  <si>
    <t xml:space="preserve">z dotacji </t>
  </si>
  <si>
    <t>projekty § …7</t>
  </si>
  <si>
    <r>
      <t xml:space="preserve">projekty </t>
    </r>
    <r>
      <rPr>
        <sz val="10"/>
        <color indexed="8"/>
        <rFont val="Czcionka tekstu podstawowego"/>
        <family val="0"/>
      </rPr>
      <t>§ …7</t>
    </r>
  </si>
  <si>
    <t>dotacja celowa otrzymana z budżetu państwa na realizację zadań bieżących z zakresu administracji rządowej oraz innych zadań zlkeconych gminie ( związkom gmin) ustawami</t>
  </si>
  <si>
    <t>dotacja celowac w ramach programów finansowanych z udziałem środków europejskich oraz środków, o których mowa w art.. 5 ust. 1 ptk. 3 oraz ust. 3 pkt.5 i 6 ustawy, lub płatnosci w ramach budżetu środków europejskich</t>
  </si>
  <si>
    <t>środki na dofinansowanie wlasnych inwestycji gmin (związków gmin), powiatów (związków powiatów), samorządów województw, pozyskane z innych źródeł</t>
  </si>
  <si>
    <t>dotacje celowe otrzymane z budżetu państwa  na realizację inwestycji i zakupów inwestycyjnych własnych gmin (związków gmin)</t>
  </si>
  <si>
    <t>dotacja  celowa otrzymana z budżetu państwa  na zadania bieżące realizowane przez gminę na podst.porozumień z organami administracji rządowej</t>
  </si>
  <si>
    <t>Dochody jst związane z realizacją zadań z  zakresu adm. rządowej oraz innych zadań zleconych ustawami</t>
  </si>
  <si>
    <t>Dotacje celowe otrzymane z powiatu na zadania bieżące realizowane na podstawie porozumień między jst</t>
  </si>
  <si>
    <t>Wplywy z tytułu pomocy finansowej udzielanej  między jst na dofinansowanie wlasnych zadań bieżacych</t>
  </si>
  <si>
    <t>podatek od czynności cywilno-prawnych</t>
  </si>
  <si>
    <t>dotacja celowa z budżetu państwa na zadania własne</t>
  </si>
  <si>
    <t>doatacje celowe otrzymane z gminy na zadania bieżące realizowane na podstawie porozumień między jst</t>
  </si>
  <si>
    <t>wpływy z róznych opłat</t>
  </si>
  <si>
    <t>środki na dofinasowanie zadań bieżących gmin, powiatów, samorządów województw, pozyskane z innych źródeł</t>
  </si>
  <si>
    <t>dotacja celowa w ramach programów finansowanych z udziałem środków europejskich oraz środków, o których mowa w art.. 5 ust. 1 ptk. 3 oraz ust. 3 pkt.5 i 6 ustawy, lub płatnosci w ramach budżetu środków europejskich</t>
  </si>
  <si>
    <t>dotacje otrzymane z państwowych funduszy celowych na realizację zadań bieżących jst</t>
  </si>
  <si>
    <t>Wpływy i wydatki związane z gromadzeniem środków z opłat i kar za korzystanie ze środowiska</t>
  </si>
  <si>
    <t>wplywy z różnych opłat</t>
  </si>
  <si>
    <t>Wplywy z tytułu pomocy finansowej udzielanej między jst na dofinansowanie własnych zadań inwestycyjnych</t>
  </si>
  <si>
    <t>wpłaty gmin na rzecz izb rolniczych w wysokosci 2% uzyskanych wpływów z podatku rolnego</t>
  </si>
  <si>
    <t>wydatki na pomoc finansową udzielana między jst na dofinansowanie wlasnych zadań inwestycyjnych i zakupów inwestycyjnych</t>
  </si>
  <si>
    <t>dotacja z budzetu dla zakladu budżetowego i gospodarstwa pomocniczego na pierwsze wyposażenie w środki obrotowe</t>
  </si>
  <si>
    <t>dotacja celowa z budżetu na finansowanie lub dofinansowanie kosztów realizacji inwestycji i zakupów inwestycyjnych zakładów budżetowych</t>
  </si>
  <si>
    <t>wydatki na pomoc finansową udzielana między jst na dofinansowanie wlasnych zadań bieżących</t>
  </si>
  <si>
    <t>wydatki na pomoc finansową  udzielaną między jst  na dofinansowanie własnych zadań bieżących</t>
  </si>
  <si>
    <t>zwroty dotacji  wykorzystanych niezgodnie z przeznaczeniem lub pobranych w nadmiernej wysokości</t>
  </si>
  <si>
    <t>odsetki od dotacji  wykorzystanych niezgodnie z przeznaczeniem lub pobranych w nadmiernej wysokosci</t>
  </si>
  <si>
    <t>Wplywy i wydatki związane z gromadzeniem środkow z opłat i kar za korzystanie ze środowiska</t>
  </si>
  <si>
    <t>opłata z tytułu zakupu usług telekomunikacyjnych telefonii stacjonarnej</t>
  </si>
  <si>
    <t>dotacja celowa otrzymana z budżetu państwa na realizację zadań bieżących z zakresu administracji rządowej oraz innych zadań zleconych gminie ( związkom gmin) ustawami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</si>
</sst>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;\-0"/>
    <numFmt numFmtId="169" formatCode="[$-415]d\ mmmm\ yyyy"/>
    <numFmt numFmtId="170" formatCode="#,##0.00_ ;\-#,##0.00\ 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Czcionka tekstu podstawowego"/>
      <family val="2"/>
    </font>
    <font>
      <b/>
      <sz val="10"/>
      <name val="Arial"/>
      <family val="2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zcionka tekstu podstawowego"/>
      <family val="2"/>
    </font>
    <font>
      <b/>
      <sz val="8"/>
      <color indexed="9"/>
      <name val="Times New Roman"/>
      <family val="1"/>
    </font>
    <font>
      <b/>
      <sz val="8"/>
      <color indexed="8"/>
      <name val="Arial Black"/>
      <family val="2"/>
    </font>
    <font>
      <sz val="8"/>
      <color indexed="8"/>
      <name val="Arial Black"/>
      <family val="2"/>
    </font>
    <font>
      <sz val="7"/>
      <color indexed="8"/>
      <name val="Arial Black"/>
      <family val="2"/>
    </font>
    <font>
      <b/>
      <sz val="8"/>
      <color indexed="8"/>
      <name val="Czcionka tekstu podstawowego"/>
      <family val="2"/>
    </font>
    <font>
      <b/>
      <sz val="7"/>
      <color indexed="8"/>
      <name val="Arial Black"/>
      <family val="2"/>
    </font>
    <font>
      <b/>
      <sz val="8"/>
      <color indexed="17"/>
      <name val="Times New Roman"/>
      <family val="1"/>
    </font>
    <font>
      <b/>
      <sz val="9"/>
      <color indexed="17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9"/>
      <color indexed="3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sz val="12"/>
      <color theme="1"/>
      <name val="Times New Roman"/>
      <family val="1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sz val="8"/>
      <color theme="1"/>
      <name val="Czcionka tekstu podstawowego"/>
      <family val="2"/>
    </font>
    <font>
      <b/>
      <sz val="8"/>
      <color theme="0"/>
      <name val="Times New Roman"/>
      <family val="1"/>
    </font>
    <font>
      <b/>
      <sz val="8"/>
      <color theme="1"/>
      <name val="Arial Black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 Black"/>
      <family val="2"/>
    </font>
    <font>
      <sz val="7"/>
      <color theme="1"/>
      <name val="Arial Black"/>
      <family val="2"/>
    </font>
    <font>
      <b/>
      <sz val="8"/>
      <color theme="1"/>
      <name val="Czcionka tekstu podstawowego"/>
      <family val="2"/>
    </font>
    <font>
      <b/>
      <sz val="7"/>
      <color theme="1"/>
      <name val="Arial Black"/>
      <family val="2"/>
    </font>
    <font>
      <b/>
      <sz val="8"/>
      <color rgb="FF00B050"/>
      <name val="Times New Roman"/>
      <family val="1"/>
    </font>
    <font>
      <b/>
      <sz val="9"/>
      <color rgb="FF00B050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9"/>
      <color rgb="FF0070C0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b/>
      <sz val="8"/>
      <name val="Czcionka tekstu podstawowego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/>
      <right style="thin"/>
      <top>
        <color indexed="63"/>
      </top>
      <bottom style="thin"/>
    </border>
    <border>
      <left style="thin">
        <color theme="4" tint="0.7999799847602844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>
        <color indexed="63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>
        <color indexed="63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>
        <color indexed="63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 style="thin"/>
      <bottom>
        <color indexed="63"/>
      </bottom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 style="thin"/>
      <bottom style="thin">
        <color theme="4" tint="0.799979984760284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43" fontId="62" fillId="0" borderId="8" applyProtection="0">
      <alignment horizontal="center" vertical="center" wrapText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68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9" fillId="0" borderId="11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70" fillId="0" borderId="0" xfId="0" applyFont="1" applyAlignment="1">
      <alignment/>
    </xf>
    <xf numFmtId="0" fontId="68" fillId="0" borderId="0" xfId="0" applyFont="1" applyAlignment="1">
      <alignment/>
    </xf>
    <xf numFmtId="0" fontId="62" fillId="0" borderId="0" xfId="0" applyFont="1" applyAlignment="1">
      <alignment horizontal="justify"/>
    </xf>
    <xf numFmtId="43" fontId="62" fillId="0" borderId="12" xfId="0" applyNumberFormat="1" applyFont="1" applyBorder="1" applyAlignment="1">
      <alignment horizontal="center" vertical="center" wrapText="1"/>
    </xf>
    <xf numFmtId="43" fontId="69" fillId="0" borderId="12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left" indent="15"/>
    </xf>
    <xf numFmtId="0" fontId="68" fillId="0" borderId="11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center" vertical="top" wrapText="1"/>
    </xf>
    <xf numFmtId="20" fontId="68" fillId="0" borderId="12" xfId="0" applyNumberFormat="1" applyFont="1" applyBorder="1" applyAlignment="1">
      <alignment horizontal="center" vertical="top" wrapText="1"/>
    </xf>
    <xf numFmtId="0" fontId="68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vertical="top" wrapText="1"/>
    </xf>
    <xf numFmtId="0" fontId="68" fillId="0" borderId="12" xfId="0" applyFont="1" applyBorder="1" applyAlignment="1">
      <alignment vertical="top" wrapText="1"/>
    </xf>
    <xf numFmtId="0" fontId="69" fillId="0" borderId="0" xfId="0" applyFont="1" applyAlignment="1">
      <alignment horizontal="center"/>
    </xf>
    <xf numFmtId="43" fontId="68" fillId="0" borderId="12" xfId="0" applyNumberFormat="1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top" wrapText="1"/>
    </xf>
    <xf numFmtId="0" fontId="69" fillId="0" borderId="13" xfId="0" applyFont="1" applyBorder="1" applyAlignment="1">
      <alignment vertical="top" wrapText="1"/>
    </xf>
    <xf numFmtId="0" fontId="71" fillId="0" borderId="14" xfId="0" applyFont="1" applyBorder="1" applyAlignment="1">
      <alignment vertical="top" wrapText="1"/>
    </xf>
    <xf numFmtId="0" fontId="71" fillId="0" borderId="12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1" fillId="0" borderId="14" xfId="0" applyFont="1" applyBorder="1" applyAlignment="1">
      <alignment horizontal="center" vertical="top" wrapText="1"/>
    </xf>
    <xf numFmtId="0" fontId="69" fillId="33" borderId="13" xfId="0" applyFont="1" applyFill="1" applyBorder="1" applyAlignment="1">
      <alignment horizontal="center" vertical="top" wrapText="1"/>
    </xf>
    <xf numFmtId="0" fontId="69" fillId="33" borderId="12" xfId="0" applyFont="1" applyFill="1" applyBorder="1" applyAlignment="1">
      <alignment horizontal="center" vertical="top" wrapText="1"/>
    </xf>
    <xf numFmtId="0" fontId="69" fillId="0" borderId="0" xfId="0" applyFont="1" applyAlignment="1">
      <alignment/>
    </xf>
    <xf numFmtId="0" fontId="62" fillId="0" borderId="0" xfId="0" applyFont="1" applyAlignment="1">
      <alignment horizontal="right"/>
    </xf>
    <xf numFmtId="0" fontId="69" fillId="0" borderId="14" xfId="0" applyFont="1" applyBorder="1" applyAlignment="1">
      <alignment vertical="top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9" fillId="0" borderId="14" xfId="0" applyFont="1" applyBorder="1" applyAlignment="1">
      <alignment horizontal="center" vertical="top" wrapText="1"/>
    </xf>
    <xf numFmtId="20" fontId="69" fillId="0" borderId="12" xfId="0" applyNumberFormat="1" applyFont="1" applyBorder="1" applyAlignment="1">
      <alignment horizontal="center" vertical="top" wrapText="1"/>
    </xf>
    <xf numFmtId="0" fontId="69" fillId="0" borderId="12" xfId="0" applyFont="1" applyBorder="1" applyAlignment="1">
      <alignment vertical="top" wrapText="1"/>
    </xf>
    <xf numFmtId="0" fontId="70" fillId="0" borderId="0" xfId="0" applyFont="1" applyAlignment="1">
      <alignment horizontal="justify"/>
    </xf>
    <xf numFmtId="0" fontId="62" fillId="0" borderId="0" xfId="0" applyFont="1" applyAlignment="1">
      <alignment horizontal="left"/>
    </xf>
    <xf numFmtId="0" fontId="0" fillId="0" borderId="0" xfId="0" applyAlignment="1">
      <alignment horizontal="left"/>
    </xf>
    <xf numFmtId="0" fontId="75" fillId="0" borderId="0" xfId="0" applyFont="1" applyAlignment="1">
      <alignment/>
    </xf>
    <xf numFmtId="168" fontId="7" fillId="34" borderId="8" xfId="0" applyNumberFormat="1" applyFont="1" applyFill="1" applyBorder="1" applyAlignment="1" quotePrefix="1">
      <alignment horizontal="center" vertical="center"/>
    </xf>
    <xf numFmtId="168" fontId="7" fillId="34" borderId="8" xfId="0" applyNumberFormat="1" applyFont="1" applyFill="1" applyBorder="1" applyAlignment="1">
      <alignment horizontal="center" vertical="center"/>
    </xf>
    <xf numFmtId="0" fontId="7" fillId="34" borderId="8" xfId="0" applyFont="1" applyFill="1" applyBorder="1" applyAlignment="1">
      <alignment horizontal="left" vertical="center" wrapText="1"/>
    </xf>
    <xf numFmtId="168" fontId="8" fillId="34" borderId="8" xfId="0" applyNumberFormat="1" applyFont="1" applyFill="1" applyBorder="1" applyAlignment="1">
      <alignment horizontal="center" vertical="center"/>
    </xf>
    <xf numFmtId="0" fontId="8" fillId="35" borderId="8" xfId="0" applyFont="1" applyFill="1" applyBorder="1" applyAlignment="1">
      <alignment horizontal="left" vertical="top" wrapText="1"/>
    </xf>
    <xf numFmtId="168" fontId="7" fillId="35" borderId="8" xfId="0" applyNumberFormat="1" applyFont="1" applyFill="1" applyBorder="1" applyAlignment="1">
      <alignment horizontal="center" vertical="center"/>
    </xf>
    <xf numFmtId="0" fontId="7" fillId="35" borderId="8" xfId="0" applyFont="1" applyFill="1" applyBorder="1" applyAlignment="1">
      <alignment horizontal="left" vertical="center" wrapText="1"/>
    </xf>
    <xf numFmtId="168" fontId="8" fillId="0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 quotePrefix="1">
      <alignment horizontal="center" vertical="center"/>
    </xf>
    <xf numFmtId="0" fontId="8" fillId="0" borderId="8" xfId="0" applyFont="1" applyFill="1" applyBorder="1" applyAlignment="1">
      <alignment horizontal="left" vertical="top" wrapText="1"/>
    </xf>
    <xf numFmtId="0" fontId="8" fillId="35" borderId="8" xfId="0" applyFont="1" applyFill="1" applyBorder="1" applyAlignment="1">
      <alignment horizontal="left" vertical="center" wrapText="1"/>
    </xf>
    <xf numFmtId="168" fontId="7" fillId="36" borderId="8" xfId="0" applyNumberFormat="1" applyFont="1" applyFill="1" applyBorder="1" applyAlignment="1">
      <alignment horizontal="center" vertical="center"/>
    </xf>
    <xf numFmtId="49" fontId="7" fillId="36" borderId="8" xfId="0" applyNumberFormat="1" applyFont="1" applyFill="1" applyBorder="1" applyAlignment="1">
      <alignment horizontal="center" vertical="center"/>
    </xf>
    <xf numFmtId="0" fontId="7" fillId="36" borderId="8" xfId="0" applyFont="1" applyFill="1" applyBorder="1" applyAlignment="1">
      <alignment horizontal="left" vertical="center" wrapText="1"/>
    </xf>
    <xf numFmtId="0" fontId="7" fillId="35" borderId="8" xfId="0" applyFont="1" applyFill="1" applyBorder="1" applyAlignment="1">
      <alignment horizontal="center" vertical="center"/>
    </xf>
    <xf numFmtId="49" fontId="8" fillId="35" borderId="8" xfId="0" applyNumberFormat="1" applyFont="1" applyFill="1" applyBorder="1" applyAlignment="1">
      <alignment horizontal="center" vertical="center"/>
    </xf>
    <xf numFmtId="49" fontId="8" fillId="35" borderId="8" xfId="0" applyNumberFormat="1" applyFont="1" applyFill="1" applyBorder="1" applyAlignment="1" quotePrefix="1">
      <alignment horizontal="center" vertical="center"/>
    </xf>
    <xf numFmtId="168" fontId="7" fillId="0" borderId="8" xfId="0" applyNumberFormat="1" applyFont="1" applyFill="1" applyBorder="1" applyAlignment="1">
      <alignment horizontal="center" vertical="center"/>
    </xf>
    <xf numFmtId="168" fontId="76" fillId="34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8" fillId="34" borderId="8" xfId="0" applyFont="1" applyFill="1" applyBorder="1" applyAlignment="1">
      <alignment horizontal="left" vertical="center" wrapText="1"/>
    </xf>
    <xf numFmtId="168" fontId="8" fillId="2" borderId="8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168" fontId="8" fillId="34" borderId="8" xfId="0" applyNumberFormat="1" applyFont="1" applyFill="1" applyBorder="1" applyAlignment="1" quotePrefix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68" fontId="9" fillId="36" borderId="8" xfId="0" applyNumberFormat="1" applyFont="1" applyFill="1" applyBorder="1" applyAlignment="1">
      <alignment horizontal="center" vertical="center"/>
    </xf>
    <xf numFmtId="49" fontId="9" fillId="36" borderId="8" xfId="0" applyNumberFormat="1" applyFont="1" applyFill="1" applyBorder="1" applyAlignment="1">
      <alignment horizontal="center" vertical="center"/>
    </xf>
    <xf numFmtId="0" fontId="9" fillId="36" borderId="8" xfId="0" applyFont="1" applyFill="1" applyBorder="1" applyAlignment="1">
      <alignment horizontal="left" vertical="center" wrapText="1"/>
    </xf>
    <xf numFmtId="49" fontId="7" fillId="34" borderId="8" xfId="0" applyNumberFormat="1" applyFont="1" applyFill="1" applyBorder="1" applyAlignment="1">
      <alignment horizontal="center" vertical="center"/>
    </xf>
    <xf numFmtId="49" fontId="8" fillId="34" borderId="8" xfId="0" applyNumberFormat="1" applyFont="1" applyFill="1" applyBorder="1" applyAlignment="1">
      <alignment horizontal="center" vertical="center"/>
    </xf>
    <xf numFmtId="49" fontId="8" fillId="36" borderId="8" xfId="0" applyNumberFormat="1" applyFont="1" applyFill="1" applyBorder="1" applyAlignment="1">
      <alignment horizontal="center" vertical="center"/>
    </xf>
    <xf numFmtId="49" fontId="8" fillId="34" borderId="8" xfId="0" applyNumberFormat="1" applyFont="1" applyFill="1" applyBorder="1" applyAlignment="1" quotePrefix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 quotePrefix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168" fontId="7" fillId="0" borderId="8" xfId="0" applyNumberFormat="1" applyFont="1" applyFill="1" applyBorder="1" applyAlignment="1">
      <alignment horizontal="center" vertical="center" wrapText="1"/>
    </xf>
    <xf numFmtId="168" fontId="8" fillId="0" borderId="8" xfId="0" applyNumberFormat="1" applyFont="1" applyFill="1" applyBorder="1" applyAlignment="1">
      <alignment horizontal="center" vertical="center" wrapText="1"/>
    </xf>
    <xf numFmtId="49" fontId="8" fillId="35" borderId="8" xfId="0" applyNumberFormat="1" applyFont="1" applyFill="1" applyBorder="1" applyAlignment="1">
      <alignment horizontal="center" vertical="center" wrapText="1"/>
    </xf>
    <xf numFmtId="0" fontId="77" fillId="37" borderId="16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168" fontId="7" fillId="0" borderId="8" xfId="0" applyNumberFormat="1" applyFont="1" applyFill="1" applyBorder="1" applyAlignment="1" quotePrefix="1">
      <alignment horizontal="center" vertical="center"/>
    </xf>
    <xf numFmtId="0" fontId="8" fillId="35" borderId="8" xfId="0" applyFont="1" applyFill="1" applyBorder="1" applyAlignment="1">
      <alignment horizontal="left" vertical="center"/>
    </xf>
    <xf numFmtId="168" fontId="8" fillId="35" borderId="8" xfId="0" applyNumberFormat="1" applyFont="1" applyFill="1" applyBorder="1" applyAlignment="1">
      <alignment horizontal="center" vertical="center"/>
    </xf>
    <xf numFmtId="0" fontId="8" fillId="35" borderId="8" xfId="0" applyFont="1" applyFill="1" applyBorder="1" applyAlignment="1">
      <alignment horizontal="center" vertical="center"/>
    </xf>
    <xf numFmtId="49" fontId="7" fillId="35" borderId="8" xfId="0" applyNumberFormat="1" applyFont="1" applyFill="1" applyBorder="1" applyAlignment="1">
      <alignment horizontal="center" vertical="center"/>
    </xf>
    <xf numFmtId="0" fontId="8" fillId="35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8" fontId="8" fillId="0" borderId="8" xfId="0" applyNumberFormat="1" applyFont="1" applyFill="1" applyBorder="1" applyAlignment="1">
      <alignment horizontal="center" vertical="center"/>
    </xf>
    <xf numFmtId="168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35" borderId="8" xfId="0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168" fontId="7" fillId="0" borderId="8" xfId="0" applyNumberFormat="1" applyFont="1" applyFill="1" applyBorder="1" applyAlignment="1">
      <alignment horizontal="center" vertical="center" wrapText="1"/>
    </xf>
    <xf numFmtId="168" fontId="7" fillId="35" borderId="8" xfId="0" applyNumberFormat="1" applyFont="1" applyFill="1" applyBorder="1" applyAlignment="1">
      <alignment horizontal="center" vertical="center" wrapText="1"/>
    </xf>
    <xf numFmtId="168" fontId="8" fillId="35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168" fontId="7" fillId="2" borderId="8" xfId="0" applyNumberFormat="1" applyFont="1" applyFill="1" applyBorder="1" applyAlignment="1">
      <alignment horizontal="center" vertical="center"/>
    </xf>
    <xf numFmtId="0" fontId="7" fillId="36" borderId="8" xfId="0" applyFont="1" applyFill="1" applyBorder="1" applyAlignment="1">
      <alignment horizontal="left" vertical="center" wrapText="1"/>
    </xf>
    <xf numFmtId="0" fontId="7" fillId="34" borderId="8" xfId="0" applyFont="1" applyFill="1" applyBorder="1" applyAlignment="1">
      <alignment horizontal="left" vertical="center" wrapText="1"/>
    </xf>
    <xf numFmtId="168" fontId="7" fillId="36" borderId="8" xfId="0" applyNumberFormat="1" applyFont="1" applyFill="1" applyBorder="1" applyAlignment="1">
      <alignment horizontal="center" vertical="center" wrapText="1"/>
    </xf>
    <xf numFmtId="168" fontId="7" fillId="36" borderId="8" xfId="0" applyNumberFormat="1" applyFont="1" applyFill="1" applyBorder="1" applyAlignment="1">
      <alignment horizontal="center" vertical="center"/>
    </xf>
    <xf numFmtId="4" fontId="7" fillId="34" borderId="8" xfId="0" applyNumberFormat="1" applyFont="1" applyFill="1" applyBorder="1" applyAlignment="1">
      <alignment vertical="center"/>
    </xf>
    <xf numFmtId="4" fontId="8" fillId="34" borderId="8" xfId="0" applyNumberFormat="1" applyFont="1" applyFill="1" applyBorder="1" applyAlignment="1">
      <alignment vertical="center"/>
    </xf>
    <xf numFmtId="4" fontId="7" fillId="35" borderId="8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7" fillId="36" borderId="8" xfId="0" applyNumberFormat="1" applyFont="1" applyFill="1" applyBorder="1" applyAlignment="1">
      <alignment vertical="center"/>
    </xf>
    <xf numFmtId="4" fontId="8" fillId="35" borderId="8" xfId="0" applyNumberFormat="1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vertical="center"/>
    </xf>
    <xf numFmtId="4" fontId="7" fillId="2" borderId="8" xfId="0" applyNumberFormat="1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7" fillId="36" borderId="8" xfId="0" applyNumberFormat="1" applyFont="1" applyFill="1" applyBorder="1" applyAlignment="1">
      <alignment vertical="center" wrapText="1"/>
    </xf>
    <xf numFmtId="4" fontId="7" fillId="34" borderId="8" xfId="0" applyNumberFormat="1" applyFont="1" applyFill="1" applyBorder="1" applyAlignment="1">
      <alignment vertical="center" wrapText="1"/>
    </xf>
    <xf numFmtId="4" fontId="8" fillId="34" borderId="8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vertical="center" wrapText="1"/>
    </xf>
    <xf numFmtId="4" fontId="8" fillId="35" borderId="8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4" fontId="9" fillId="36" borderId="8" xfId="0" applyNumberFormat="1" applyFont="1" applyFill="1" applyBorder="1" applyAlignment="1">
      <alignment vertical="center" wrapText="1"/>
    </xf>
    <xf numFmtId="4" fontId="7" fillId="36" borderId="8" xfId="0" applyNumberFormat="1" applyFont="1" applyFill="1" applyBorder="1" applyAlignment="1">
      <alignment vertical="center" wrapText="1"/>
    </xf>
    <xf numFmtId="4" fontId="7" fillId="34" borderId="8" xfId="0" applyNumberFormat="1" applyFont="1" applyFill="1" applyBorder="1" applyAlignment="1">
      <alignment vertical="center" wrapText="1"/>
    </xf>
    <xf numFmtId="4" fontId="8" fillId="34" borderId="8" xfId="0" applyNumberFormat="1" applyFont="1" applyFill="1" applyBorder="1" applyAlignment="1" quotePrefix="1">
      <alignment vertical="center" wrapText="1"/>
    </xf>
    <xf numFmtId="4" fontId="78" fillId="2" borderId="8" xfId="0" applyNumberFormat="1" applyFont="1" applyFill="1" applyBorder="1" applyAlignment="1" applyProtection="1">
      <alignment vertical="center" wrapText="1"/>
      <protection locked="0"/>
    </xf>
    <xf numFmtId="4" fontId="78" fillId="38" borderId="8" xfId="0" applyNumberFormat="1" applyFont="1" applyFill="1" applyBorder="1" applyAlignment="1" applyProtection="1">
      <alignment vertical="center" wrapText="1"/>
      <protection locked="0"/>
    </xf>
    <xf numFmtId="4" fontId="7" fillId="2" borderId="8" xfId="0" applyNumberFormat="1" applyFont="1" applyFill="1" applyBorder="1" applyAlignment="1">
      <alignment vertical="center" wrapText="1"/>
    </xf>
    <xf numFmtId="4" fontId="7" fillId="36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7" xfId="0" applyNumberFormat="1" applyFont="1" applyFill="1" applyBorder="1" applyAlignment="1">
      <alignment vertical="center"/>
    </xf>
    <xf numFmtId="4" fontId="8" fillId="34" borderId="17" xfId="0" applyNumberFormat="1" applyFont="1" applyFill="1" applyBorder="1" applyAlignment="1">
      <alignment vertical="center"/>
    </xf>
    <xf numFmtId="4" fontId="7" fillId="34" borderId="17" xfId="0" applyNumberFormat="1" applyFont="1" applyFill="1" applyBorder="1" applyAlignment="1">
      <alignment vertical="center" wrapText="1"/>
    </xf>
    <xf numFmtId="4" fontId="8" fillId="34" borderId="17" xfId="0" applyNumberFormat="1" applyFont="1" applyFill="1" applyBorder="1" applyAlignment="1">
      <alignment vertical="center" wrapText="1"/>
    </xf>
    <xf numFmtId="4" fontId="7" fillId="34" borderId="17" xfId="0" applyNumberFormat="1" applyFont="1" applyFill="1" applyBorder="1" applyAlignment="1">
      <alignment vertical="center" wrapText="1"/>
    </xf>
    <xf numFmtId="4" fontId="78" fillId="38" borderId="17" xfId="0" applyNumberFormat="1" applyFont="1" applyFill="1" applyBorder="1" applyAlignment="1" applyProtection="1">
      <alignment vertical="center" wrapText="1"/>
      <protection locked="0"/>
    </xf>
    <xf numFmtId="10" fontId="78" fillId="2" borderId="8" xfId="0" applyNumberFormat="1" applyFont="1" applyFill="1" applyBorder="1" applyAlignment="1">
      <alignment horizontal="center" vertical="center" wrapText="1"/>
    </xf>
    <xf numFmtId="10" fontId="78" fillId="38" borderId="8" xfId="0" applyNumberFormat="1" applyFont="1" applyFill="1" applyBorder="1" applyAlignment="1">
      <alignment horizontal="center" vertical="center" wrapText="1"/>
    </xf>
    <xf numFmtId="10" fontId="79" fillId="38" borderId="8" xfId="0" applyNumberFormat="1" applyFont="1" applyFill="1" applyBorder="1" applyAlignment="1">
      <alignment horizontal="center" vertical="center" wrapText="1"/>
    </xf>
    <xf numFmtId="10" fontId="79" fillId="2" borderId="8" xfId="0" applyNumberFormat="1" applyFont="1" applyFill="1" applyBorder="1" applyAlignment="1">
      <alignment horizontal="center" vertical="center" wrapText="1"/>
    </xf>
    <xf numFmtId="10" fontId="79" fillId="0" borderId="8" xfId="0" applyNumberFormat="1" applyFont="1" applyBorder="1" applyAlignment="1">
      <alignment vertical="center" wrapText="1"/>
    </xf>
    <xf numFmtId="10" fontId="79" fillId="2" borderId="8" xfId="0" applyNumberFormat="1" applyFont="1" applyFill="1" applyBorder="1" applyAlignment="1">
      <alignment vertical="center" wrapText="1"/>
    </xf>
    <xf numFmtId="10" fontId="79" fillId="38" borderId="8" xfId="0" applyNumberFormat="1" applyFont="1" applyFill="1" applyBorder="1" applyAlignment="1">
      <alignment horizontal="center" vertical="center" wrapText="1"/>
    </xf>
    <xf numFmtId="10" fontId="78" fillId="0" borderId="8" xfId="0" applyNumberFormat="1" applyFont="1" applyBorder="1" applyAlignment="1">
      <alignment vertical="center" wrapText="1"/>
    </xf>
    <xf numFmtId="10" fontId="10" fillId="2" borderId="8" xfId="0" applyNumberFormat="1" applyFont="1" applyFill="1" applyBorder="1" applyAlignment="1">
      <alignment vertical="center" wrapText="1"/>
    </xf>
    <xf numFmtId="10" fontId="79" fillId="2" borderId="8" xfId="0" applyNumberFormat="1" applyFont="1" applyFill="1" applyBorder="1" applyAlignment="1">
      <alignment horizontal="center" vertical="center" wrapText="1"/>
    </xf>
    <xf numFmtId="10" fontId="79" fillId="0" borderId="8" xfId="0" applyNumberFormat="1" applyFont="1" applyBorder="1" applyAlignment="1">
      <alignment horizontal="center" vertical="center" wrapText="1"/>
    </xf>
    <xf numFmtId="10" fontId="78" fillId="2" borderId="8" xfId="0" applyNumberFormat="1" applyFont="1" applyFill="1" applyBorder="1" applyAlignment="1">
      <alignment vertical="center" wrapText="1"/>
    </xf>
    <xf numFmtId="0" fontId="75" fillId="0" borderId="8" xfId="0" applyFont="1" applyBorder="1" applyAlignment="1">
      <alignment/>
    </xf>
    <xf numFmtId="168" fontId="8" fillId="34" borderId="8" xfId="0" applyNumberFormat="1" applyFont="1" applyFill="1" applyBorder="1" applyAlignment="1">
      <alignment horizontal="center" vertical="center"/>
    </xf>
    <xf numFmtId="4" fontId="79" fillId="38" borderId="17" xfId="0" applyNumberFormat="1" applyFont="1" applyFill="1" applyBorder="1" applyAlignment="1" applyProtection="1">
      <alignment vertical="center" wrapText="1"/>
      <protection locked="0"/>
    </xf>
    <xf numFmtId="0" fontId="75" fillId="0" borderId="0" xfId="0" applyFont="1" applyBorder="1" applyAlignment="1">
      <alignment/>
    </xf>
    <xf numFmtId="4" fontId="7" fillId="0" borderId="8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4" fontId="7" fillId="35" borderId="8" xfId="0" applyNumberFormat="1" applyFont="1" applyFill="1" applyBorder="1" applyAlignment="1">
      <alignment horizontal="right" vertical="center"/>
    </xf>
    <xf numFmtId="4" fontId="8" fillId="35" borderId="8" xfId="0" applyNumberFormat="1" applyFont="1" applyFill="1" applyBorder="1" applyAlignment="1">
      <alignment horizontal="right" vertical="center"/>
    </xf>
    <xf numFmtId="4" fontId="8" fillId="35" borderId="8" xfId="0" applyNumberFormat="1" applyFont="1" applyFill="1" applyBorder="1" applyAlignment="1">
      <alignment horizontal="right" vertical="center"/>
    </xf>
    <xf numFmtId="4" fontId="7" fillId="35" borderId="8" xfId="0" applyNumberFormat="1" applyFont="1" applyFill="1" applyBorder="1" applyAlignment="1">
      <alignment horizontal="right" vertical="center" wrapText="1"/>
    </xf>
    <xf numFmtId="4" fontId="8" fillId="35" borderId="8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 wrapText="1"/>
    </xf>
    <xf numFmtId="4" fontId="8" fillId="35" borderId="8" xfId="0" applyNumberFormat="1" applyFont="1" applyFill="1" applyBorder="1" applyAlignment="1">
      <alignment horizontal="right" vertical="center" wrapText="1"/>
    </xf>
    <xf numFmtId="0" fontId="75" fillId="0" borderId="0" xfId="0" applyFont="1" applyAlignment="1">
      <alignment horizontal="right"/>
    </xf>
    <xf numFmtId="4" fontId="7" fillId="36" borderId="8" xfId="0" applyNumberFormat="1" applyFont="1" applyFill="1" applyBorder="1" applyAlignment="1">
      <alignment horizontal="right" vertical="center"/>
    </xf>
    <xf numFmtId="4" fontId="9" fillId="36" borderId="8" xfId="0" applyNumberFormat="1" applyFont="1" applyFill="1" applyBorder="1" applyAlignment="1">
      <alignment horizontal="right" vertical="center"/>
    </xf>
    <xf numFmtId="4" fontId="7" fillId="36" borderId="8" xfId="0" applyNumberFormat="1" applyFont="1" applyFill="1" applyBorder="1" applyAlignment="1">
      <alignment horizontal="right" vertical="center" wrapText="1"/>
    </xf>
    <xf numFmtId="168" fontId="7" fillId="2" borderId="8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right" vertical="center" wrapText="1"/>
    </xf>
    <xf numFmtId="168" fontId="7" fillId="36" borderId="8" xfId="0" applyNumberFormat="1" applyFont="1" applyFill="1" applyBorder="1" applyAlignment="1">
      <alignment horizontal="center" vertical="center" wrapText="1"/>
    </xf>
    <xf numFmtId="0" fontId="75" fillId="0" borderId="8" xfId="0" applyFont="1" applyBorder="1" applyAlignment="1">
      <alignment horizontal="center"/>
    </xf>
    <xf numFmtId="168" fontId="7" fillId="36" borderId="8" xfId="0" applyNumberFormat="1" applyFont="1" applyFill="1" applyBorder="1" applyAlignment="1" quotePrefix="1">
      <alignment horizontal="center" vertical="center"/>
    </xf>
    <xf numFmtId="168" fontId="8" fillId="36" borderId="8" xfId="0" applyNumberFormat="1" applyFont="1" applyFill="1" applyBorder="1" applyAlignment="1">
      <alignment horizontal="center" vertical="center"/>
    </xf>
    <xf numFmtId="0" fontId="7" fillId="39" borderId="8" xfId="0" applyFont="1" applyFill="1" applyBorder="1" applyAlignment="1">
      <alignment horizontal="left" vertical="center" wrapText="1"/>
    </xf>
    <xf numFmtId="4" fontId="8" fillId="34" borderId="8" xfId="0" applyNumberFormat="1" applyFont="1" applyFill="1" applyBorder="1" applyAlignment="1">
      <alignment horizontal="right" vertical="center"/>
    </xf>
    <xf numFmtId="4" fontId="79" fillId="38" borderId="8" xfId="0" applyNumberFormat="1" applyFont="1" applyFill="1" applyBorder="1" applyAlignment="1" applyProtection="1">
      <alignment vertical="center" wrapText="1"/>
      <protection locked="0"/>
    </xf>
    <xf numFmtId="4" fontId="7" fillId="40" borderId="8" xfId="0" applyNumberFormat="1" applyFont="1" applyFill="1" applyBorder="1" applyAlignment="1" applyProtection="1">
      <alignment vertical="center" wrapText="1"/>
      <protection locked="0"/>
    </xf>
    <xf numFmtId="4" fontId="75" fillId="0" borderId="8" xfId="0" applyNumberFormat="1" applyFont="1" applyBorder="1" applyAlignment="1">
      <alignment/>
    </xf>
    <xf numFmtId="4" fontId="80" fillId="37" borderId="8" xfId="0" applyNumberFormat="1" applyFont="1" applyFill="1" applyBorder="1" applyAlignment="1">
      <alignment horizontal="center" vertical="center" wrapText="1"/>
    </xf>
    <xf numFmtId="0" fontId="80" fillId="37" borderId="8" xfId="0" applyFont="1" applyFill="1" applyBorder="1" applyAlignment="1">
      <alignment horizontal="center" vertical="center" wrapText="1"/>
    </xf>
    <xf numFmtId="0" fontId="80" fillId="37" borderId="16" xfId="0" applyFont="1" applyFill="1" applyBorder="1" applyAlignment="1">
      <alignment horizontal="center" vertical="center" wrapText="1"/>
    </xf>
    <xf numFmtId="4" fontId="8" fillId="41" borderId="8" xfId="0" applyNumberFormat="1" applyFont="1" applyFill="1" applyBorder="1" applyAlignment="1">
      <alignment horizontal="right" vertical="center"/>
    </xf>
    <xf numFmtId="4" fontId="8" fillId="42" borderId="8" xfId="0" applyNumberFormat="1" applyFont="1" applyFill="1" applyBorder="1" applyAlignment="1">
      <alignment horizontal="right" vertical="center"/>
    </xf>
    <xf numFmtId="4" fontId="8" fillId="42" borderId="8" xfId="0" applyNumberFormat="1" applyFont="1" applyFill="1" applyBorder="1" applyAlignment="1">
      <alignment horizontal="right" vertical="center" wrapText="1"/>
    </xf>
    <xf numFmtId="4" fontId="8" fillId="41" borderId="8" xfId="0" applyNumberFormat="1" applyFont="1" applyFill="1" applyBorder="1" applyAlignment="1">
      <alignment horizontal="right" vertical="center" wrapText="1"/>
    </xf>
    <xf numFmtId="4" fontId="8" fillId="42" borderId="8" xfId="0" applyNumberFormat="1" applyFont="1" applyFill="1" applyBorder="1" applyAlignment="1">
      <alignment horizontal="right" vertical="center" wrapText="1"/>
    </xf>
    <xf numFmtId="0" fontId="75" fillId="41" borderId="0" xfId="0" applyFont="1" applyFill="1" applyAlignment="1">
      <alignment horizontal="right"/>
    </xf>
    <xf numFmtId="4" fontId="75" fillId="38" borderId="8" xfId="0" applyNumberFormat="1" applyFont="1" applyFill="1" applyBorder="1" applyAlignment="1">
      <alignment/>
    </xf>
    <xf numFmtId="4" fontId="7" fillId="43" borderId="8" xfId="0" applyNumberFormat="1" applyFont="1" applyFill="1" applyBorder="1" applyAlignment="1">
      <alignment vertical="center"/>
    </xf>
    <xf numFmtId="4" fontId="7" fillId="43" borderId="8" xfId="0" applyNumberFormat="1" applyFont="1" applyFill="1" applyBorder="1" applyAlignment="1">
      <alignment vertical="center" wrapText="1"/>
    </xf>
    <xf numFmtId="4" fontId="8" fillId="44" borderId="8" xfId="0" applyNumberFormat="1" applyFont="1" applyFill="1" applyBorder="1" applyAlignment="1">
      <alignment vertical="center"/>
    </xf>
    <xf numFmtId="4" fontId="8" fillId="44" borderId="8" xfId="0" applyNumberFormat="1" applyFont="1" applyFill="1" applyBorder="1" applyAlignment="1">
      <alignment vertical="center" wrapText="1"/>
    </xf>
    <xf numFmtId="4" fontId="8" fillId="44" borderId="8" xfId="0" applyNumberFormat="1" applyFont="1" applyFill="1" applyBorder="1" applyAlignment="1" quotePrefix="1">
      <alignment vertical="center" wrapText="1"/>
    </xf>
    <xf numFmtId="4" fontId="8" fillId="45" borderId="8" xfId="0" applyNumberFormat="1" applyFont="1" applyFill="1" applyBorder="1" applyAlignment="1">
      <alignment vertical="center" wrapText="1"/>
    </xf>
    <xf numFmtId="4" fontId="8" fillId="45" borderId="8" xfId="0" applyNumberFormat="1" applyFont="1" applyFill="1" applyBorder="1" applyAlignment="1" quotePrefix="1">
      <alignment vertical="center" wrapText="1"/>
    </xf>
    <xf numFmtId="4" fontId="75" fillId="41" borderId="8" xfId="0" applyNumberFormat="1" applyFont="1" applyFill="1" applyBorder="1" applyAlignment="1">
      <alignment/>
    </xf>
    <xf numFmtId="0" fontId="75" fillId="0" borderId="18" xfId="0" applyFont="1" applyBorder="1" applyAlignment="1">
      <alignment/>
    </xf>
    <xf numFmtId="4" fontId="75" fillId="0" borderId="0" xfId="0" applyNumberFormat="1" applyFont="1" applyBorder="1" applyAlignment="1">
      <alignment/>
    </xf>
    <xf numFmtId="4" fontId="75" fillId="38" borderId="0" xfId="0" applyNumberFormat="1" applyFont="1" applyFill="1" applyBorder="1" applyAlignment="1">
      <alignment/>
    </xf>
    <xf numFmtId="4" fontId="75" fillId="41" borderId="0" xfId="0" applyNumberFormat="1" applyFont="1" applyFill="1" applyBorder="1" applyAlignment="1">
      <alignment/>
    </xf>
    <xf numFmtId="0" fontId="75" fillId="0" borderId="18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4" fontId="8" fillId="45" borderId="17" xfId="0" applyNumberFormat="1" applyFont="1" applyFill="1" applyBorder="1" applyAlignment="1">
      <alignment vertical="center" wrapText="1"/>
    </xf>
    <xf numFmtId="4" fontId="8" fillId="45" borderId="17" xfId="0" applyNumberFormat="1" applyFont="1" applyFill="1" applyBorder="1" applyAlignment="1" quotePrefix="1">
      <alignment vertical="center" wrapText="1"/>
    </xf>
    <xf numFmtId="4" fontId="75" fillId="41" borderId="17" xfId="0" applyNumberFormat="1" applyFont="1" applyFill="1" applyBorder="1" applyAlignment="1">
      <alignment/>
    </xf>
    <xf numFmtId="4" fontId="10" fillId="46" borderId="8" xfId="0" applyNumberFormat="1" applyFont="1" applyFill="1" applyBorder="1" applyAlignment="1">
      <alignment horizontal="right" vertical="center"/>
    </xf>
    <xf numFmtId="4" fontId="7" fillId="47" borderId="8" xfId="0" applyNumberFormat="1" applyFont="1" applyFill="1" applyBorder="1" applyAlignment="1">
      <alignment vertical="center"/>
    </xf>
    <xf numFmtId="4" fontId="8" fillId="38" borderId="8" xfId="0" applyNumberFormat="1" applyFont="1" applyFill="1" applyBorder="1" applyAlignment="1">
      <alignment vertical="center"/>
    </xf>
    <xf numFmtId="4" fontId="8" fillId="47" borderId="8" xfId="0" applyNumberFormat="1" applyFont="1" applyFill="1" applyBorder="1" applyAlignment="1">
      <alignment vertical="center"/>
    </xf>
    <xf numFmtId="4" fontId="7" fillId="38" borderId="8" xfId="0" applyNumberFormat="1" applyFont="1" applyFill="1" applyBorder="1" applyAlignment="1">
      <alignment vertical="center"/>
    </xf>
    <xf numFmtId="4" fontId="7" fillId="38" borderId="8" xfId="0" applyNumberFormat="1" applyFont="1" applyFill="1" applyBorder="1" applyAlignment="1">
      <alignment vertical="center"/>
    </xf>
    <xf numFmtId="4" fontId="8" fillId="38" borderId="8" xfId="0" applyNumberFormat="1" applyFont="1" applyFill="1" applyBorder="1" applyAlignment="1">
      <alignment vertical="center"/>
    </xf>
    <xf numFmtId="4" fontId="7" fillId="38" borderId="8" xfId="0" applyNumberFormat="1" applyFont="1" applyFill="1" applyBorder="1" applyAlignment="1">
      <alignment vertical="center" wrapText="1"/>
    </xf>
    <xf numFmtId="4" fontId="8" fillId="38" borderId="8" xfId="0" applyNumberFormat="1" applyFont="1" applyFill="1" applyBorder="1" applyAlignment="1">
      <alignment vertical="center" wrapText="1"/>
    </xf>
    <xf numFmtId="4" fontId="8" fillId="47" borderId="8" xfId="0" applyNumberFormat="1" applyFont="1" applyFill="1" applyBorder="1" applyAlignment="1">
      <alignment vertical="center" wrapText="1"/>
    </xf>
    <xf numFmtId="4" fontId="7" fillId="38" borderId="8" xfId="0" applyNumberFormat="1" applyFont="1" applyFill="1" applyBorder="1" applyAlignment="1">
      <alignment vertical="center" wrapText="1"/>
    </xf>
    <xf numFmtId="4" fontId="8" fillId="34" borderId="17" xfId="0" applyNumberFormat="1" applyFont="1" applyFill="1" applyBorder="1" applyAlignment="1">
      <alignment horizontal="right" vertical="center"/>
    </xf>
    <xf numFmtId="4" fontId="7" fillId="47" borderId="17" xfId="0" applyNumberFormat="1" applyFont="1" applyFill="1" applyBorder="1" applyAlignment="1">
      <alignment vertical="center"/>
    </xf>
    <xf numFmtId="4" fontId="8" fillId="38" borderId="17" xfId="0" applyNumberFormat="1" applyFont="1" applyFill="1" applyBorder="1" applyAlignment="1">
      <alignment vertical="center"/>
    </xf>
    <xf numFmtId="4" fontId="8" fillId="47" borderId="17" xfId="0" applyNumberFormat="1" applyFont="1" applyFill="1" applyBorder="1" applyAlignment="1">
      <alignment vertical="center"/>
    </xf>
    <xf numFmtId="4" fontId="7" fillId="38" borderId="17" xfId="0" applyNumberFormat="1" applyFont="1" applyFill="1" applyBorder="1" applyAlignment="1">
      <alignment vertical="center"/>
    </xf>
    <xf numFmtId="4" fontId="7" fillId="38" borderId="17" xfId="0" applyNumberFormat="1" applyFont="1" applyFill="1" applyBorder="1" applyAlignment="1">
      <alignment vertical="center"/>
    </xf>
    <xf numFmtId="4" fontId="8" fillId="38" borderId="17" xfId="0" applyNumberFormat="1" applyFont="1" applyFill="1" applyBorder="1" applyAlignment="1">
      <alignment vertical="center"/>
    </xf>
    <xf numFmtId="4" fontId="7" fillId="38" borderId="17" xfId="0" applyNumberFormat="1" applyFont="1" applyFill="1" applyBorder="1" applyAlignment="1">
      <alignment vertical="center" wrapText="1"/>
    </xf>
    <xf numFmtId="4" fontId="8" fillId="38" borderId="17" xfId="0" applyNumberFormat="1" applyFont="1" applyFill="1" applyBorder="1" applyAlignment="1">
      <alignment vertical="center" wrapText="1"/>
    </xf>
    <xf numFmtId="4" fontId="8" fillId="47" borderId="17" xfId="0" applyNumberFormat="1" applyFont="1" applyFill="1" applyBorder="1" applyAlignment="1">
      <alignment vertical="center" wrapText="1"/>
    </xf>
    <xf numFmtId="4" fontId="7" fillId="38" borderId="17" xfId="0" applyNumberFormat="1" applyFont="1" applyFill="1" applyBorder="1" applyAlignment="1">
      <alignment vertical="center" wrapText="1"/>
    </xf>
    <xf numFmtId="4" fontId="7" fillId="34" borderId="8" xfId="0" applyNumberFormat="1" applyFont="1" applyFill="1" applyBorder="1" applyAlignment="1">
      <alignment horizontal="right" vertical="center"/>
    </xf>
    <xf numFmtId="4" fontId="7" fillId="38" borderId="8" xfId="0" applyNumberFormat="1" applyFont="1" applyFill="1" applyBorder="1" applyAlignment="1">
      <alignment horizontal="right" vertical="center"/>
    </xf>
    <xf numFmtId="4" fontId="8" fillId="38" borderId="8" xfId="0" applyNumberFormat="1" applyFont="1" applyFill="1" applyBorder="1" applyAlignment="1">
      <alignment horizontal="right" vertical="center"/>
    </xf>
    <xf numFmtId="4" fontId="7" fillId="38" borderId="8" xfId="0" applyNumberFormat="1" applyFont="1" applyFill="1" applyBorder="1" applyAlignment="1">
      <alignment horizontal="right" vertical="center"/>
    </xf>
    <xf numFmtId="4" fontId="7" fillId="47" borderId="8" xfId="0" applyNumberFormat="1" applyFont="1" applyFill="1" applyBorder="1" applyAlignment="1">
      <alignment horizontal="right" vertical="center"/>
    </xf>
    <xf numFmtId="4" fontId="8" fillId="47" borderId="8" xfId="0" applyNumberFormat="1" applyFont="1" applyFill="1" applyBorder="1" applyAlignment="1">
      <alignment horizontal="right" vertical="center"/>
    </xf>
    <xf numFmtId="4" fontId="8" fillId="47" borderId="8" xfId="0" applyNumberFormat="1" applyFont="1" applyFill="1" applyBorder="1" applyAlignment="1">
      <alignment horizontal="right" vertical="center"/>
    </xf>
    <xf numFmtId="4" fontId="7" fillId="47" borderId="8" xfId="0" applyNumberFormat="1" applyFont="1" applyFill="1" applyBorder="1" applyAlignment="1">
      <alignment horizontal="right" vertical="center" wrapText="1"/>
    </xf>
    <xf numFmtId="4" fontId="8" fillId="47" borderId="8" xfId="0" applyNumberFormat="1" applyFont="1" applyFill="1" applyBorder="1" applyAlignment="1">
      <alignment horizontal="right" vertical="center" wrapText="1"/>
    </xf>
    <xf numFmtId="4" fontId="7" fillId="38" borderId="8" xfId="0" applyNumberFormat="1" applyFont="1" applyFill="1" applyBorder="1" applyAlignment="1">
      <alignment horizontal="right" vertical="center" wrapText="1"/>
    </xf>
    <xf numFmtId="4" fontId="8" fillId="38" borderId="8" xfId="0" applyNumberFormat="1" applyFont="1" applyFill="1" applyBorder="1" applyAlignment="1">
      <alignment horizontal="right" vertical="center" wrapText="1"/>
    </xf>
    <xf numFmtId="4" fontId="8" fillId="38" borderId="8" xfId="0" applyNumberFormat="1" applyFont="1" applyFill="1" applyBorder="1" applyAlignment="1">
      <alignment horizontal="right" vertical="center" wrapText="1"/>
    </xf>
    <xf numFmtId="4" fontId="8" fillId="38" borderId="8" xfId="0" applyNumberFormat="1" applyFont="1" applyFill="1" applyBorder="1" applyAlignment="1">
      <alignment horizontal="right" vertical="center"/>
    </xf>
    <xf numFmtId="4" fontId="7" fillId="38" borderId="8" xfId="0" applyNumberFormat="1" applyFont="1" applyFill="1" applyBorder="1" applyAlignment="1">
      <alignment horizontal="right" vertical="center" wrapText="1"/>
    </xf>
    <xf numFmtId="4" fontId="8" fillId="47" borderId="8" xfId="0" applyNumberFormat="1" applyFont="1" applyFill="1" applyBorder="1" applyAlignment="1">
      <alignment horizontal="right" vertical="center" wrapText="1"/>
    </xf>
    <xf numFmtId="0" fontId="75" fillId="38" borderId="0" xfId="0" applyFont="1" applyFill="1" applyAlignment="1">
      <alignment horizontal="right"/>
    </xf>
    <xf numFmtId="4" fontId="7" fillId="48" borderId="8" xfId="0" applyNumberFormat="1" applyFont="1" applyFill="1" applyBorder="1" applyAlignment="1">
      <alignment horizontal="right" vertical="center"/>
    </xf>
    <xf numFmtId="4" fontId="7" fillId="49" borderId="8" xfId="0" applyNumberFormat="1" applyFont="1" applyFill="1" applyBorder="1" applyAlignment="1">
      <alignment horizontal="right" vertical="center"/>
    </xf>
    <xf numFmtId="4" fontId="7" fillId="50" borderId="17" xfId="0" applyNumberFormat="1" applyFont="1" applyFill="1" applyBorder="1" applyAlignment="1">
      <alignment vertical="center" wrapText="1"/>
    </xf>
    <xf numFmtId="4" fontId="7" fillId="50" borderId="8" xfId="0" applyNumberFormat="1" applyFont="1" applyFill="1" applyBorder="1" applyAlignment="1">
      <alignment vertical="center" wrapText="1"/>
    </xf>
    <xf numFmtId="4" fontId="8" fillId="51" borderId="8" xfId="0" applyNumberFormat="1" applyFont="1" applyFill="1" applyBorder="1" applyAlignment="1">
      <alignment horizontal="right" vertical="center"/>
    </xf>
    <xf numFmtId="4" fontId="8" fillId="52" borderId="8" xfId="0" applyNumberFormat="1" applyFont="1" applyFill="1" applyBorder="1" applyAlignment="1">
      <alignment horizontal="right" vertical="center"/>
    </xf>
    <xf numFmtId="4" fontId="7" fillId="53" borderId="8" xfId="0" applyNumberFormat="1" applyFont="1" applyFill="1" applyBorder="1" applyAlignment="1">
      <alignment horizontal="right" vertical="center"/>
    </xf>
    <xf numFmtId="4" fontId="7" fillId="49" borderId="8" xfId="0" applyNumberFormat="1" applyFont="1" applyFill="1" applyBorder="1" applyAlignment="1">
      <alignment horizontal="right" vertical="center" wrapText="1"/>
    </xf>
    <xf numFmtId="4" fontId="8" fillId="46" borderId="8" xfId="0" applyNumberFormat="1" applyFont="1" applyFill="1" applyBorder="1" applyAlignment="1">
      <alignment horizontal="right" vertical="center"/>
    </xf>
    <xf numFmtId="4" fontId="8" fillId="54" borderId="8" xfId="0" applyNumberFormat="1" applyFont="1" applyFill="1" applyBorder="1" applyAlignment="1">
      <alignment horizontal="right" vertical="center"/>
    </xf>
    <xf numFmtId="4" fontId="7" fillId="43" borderId="8" xfId="0" applyNumberFormat="1" applyFont="1" applyFill="1" applyBorder="1" applyAlignment="1" quotePrefix="1">
      <alignment vertical="center" wrapText="1"/>
    </xf>
    <xf numFmtId="4" fontId="81" fillId="41" borderId="8" xfId="0" applyNumberFormat="1" applyFont="1" applyFill="1" applyBorder="1" applyAlignment="1">
      <alignment horizontal="center" wrapText="1"/>
    </xf>
    <xf numFmtId="4" fontId="81" fillId="55" borderId="8" xfId="0" applyNumberFormat="1" applyFont="1" applyFill="1" applyBorder="1" applyAlignment="1">
      <alignment horizontal="center" wrapText="1"/>
    </xf>
    <xf numFmtId="4" fontId="7" fillId="39" borderId="8" xfId="0" applyNumberFormat="1" applyFont="1" applyFill="1" applyBorder="1" applyAlignment="1">
      <alignment horizontal="right" vertical="center"/>
    </xf>
    <xf numFmtId="0" fontId="82" fillId="0" borderId="0" xfId="0" applyFont="1" applyAlignment="1">
      <alignment horizontal="right"/>
    </xf>
    <xf numFmtId="4" fontId="7" fillId="36" borderId="17" xfId="0" applyNumberFormat="1" applyFont="1" applyFill="1" applyBorder="1" applyAlignment="1">
      <alignment vertical="center"/>
    </xf>
    <xf numFmtId="4" fontId="7" fillId="36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17" xfId="0" applyNumberFormat="1" applyFont="1" applyFill="1" applyBorder="1" applyAlignment="1">
      <alignment vertical="center"/>
    </xf>
    <xf numFmtId="4" fontId="7" fillId="36" borderId="17" xfId="0" applyNumberFormat="1" applyFont="1" applyFill="1" applyBorder="1" applyAlignment="1">
      <alignment vertical="center" wrapText="1"/>
    </xf>
    <xf numFmtId="4" fontId="9" fillId="36" borderId="17" xfId="0" applyNumberFormat="1" applyFont="1" applyFill="1" applyBorder="1" applyAlignment="1">
      <alignment vertical="center" wrapText="1"/>
    </xf>
    <xf numFmtId="4" fontId="7" fillId="36" borderId="17" xfId="0" applyNumberFormat="1" applyFont="1" applyFill="1" applyBorder="1" applyAlignment="1">
      <alignment vertical="center" wrapText="1"/>
    </xf>
    <xf numFmtId="4" fontId="78" fillId="2" borderId="17" xfId="0" applyNumberFormat="1" applyFont="1" applyFill="1" applyBorder="1" applyAlignment="1" applyProtection="1">
      <alignment vertical="center" wrapText="1"/>
      <protection locked="0"/>
    </xf>
    <xf numFmtId="4" fontId="7" fillId="2" borderId="17" xfId="0" applyNumberFormat="1" applyFont="1" applyFill="1" applyBorder="1" applyAlignment="1">
      <alignment vertical="center" wrapText="1"/>
    </xf>
    <xf numFmtId="4" fontId="81" fillId="41" borderId="17" xfId="0" applyNumberFormat="1" applyFont="1" applyFill="1" applyBorder="1" applyAlignment="1">
      <alignment horizontal="center" wrapText="1"/>
    </xf>
    <xf numFmtId="4" fontId="7" fillId="34" borderId="8" xfId="0" applyNumberFormat="1" applyFont="1" applyFill="1" applyBorder="1" applyAlignment="1">
      <alignment vertical="center"/>
    </xf>
    <xf numFmtId="4" fontId="8" fillId="34" borderId="17" xfId="0" applyNumberFormat="1" applyFont="1" applyFill="1" applyBorder="1" applyAlignment="1" quotePrefix="1">
      <alignment vertical="center" wrapText="1"/>
    </xf>
    <xf numFmtId="4" fontId="7" fillId="56" borderId="8" xfId="0" applyNumberFormat="1" applyFont="1" applyFill="1" applyBorder="1" applyAlignment="1">
      <alignment vertical="center" wrapText="1"/>
    </xf>
    <xf numFmtId="168" fontId="8" fillId="40" borderId="8" xfId="0" applyNumberFormat="1" applyFont="1" applyFill="1" applyBorder="1" applyAlignment="1">
      <alignment horizontal="center" vertical="center" wrapText="1"/>
    </xf>
    <xf numFmtId="0" fontId="7" fillId="40" borderId="8" xfId="0" applyFont="1" applyFill="1" applyBorder="1" applyAlignment="1">
      <alignment horizontal="center" vertical="center" wrapText="1"/>
    </xf>
    <xf numFmtId="4" fontId="82" fillId="0" borderId="0" xfId="0" applyNumberFormat="1" applyFont="1" applyAlignment="1">
      <alignment horizontal="right"/>
    </xf>
    <xf numFmtId="4" fontId="7" fillId="57" borderId="8" xfId="0" applyNumberFormat="1" applyFont="1" applyFill="1" applyBorder="1" applyAlignment="1">
      <alignment horizontal="right" vertical="center" wrapText="1"/>
    </xf>
    <xf numFmtId="4" fontId="8" fillId="57" borderId="8" xfId="0" applyNumberFormat="1" applyFont="1" applyFill="1" applyBorder="1" applyAlignment="1">
      <alignment horizontal="right" vertical="center" wrapText="1"/>
    </xf>
    <xf numFmtId="4" fontId="7" fillId="31" borderId="8" xfId="0" applyNumberFormat="1" applyFont="1" applyFill="1" applyBorder="1" applyAlignment="1">
      <alignment horizontal="right" vertical="center" wrapText="1"/>
    </xf>
    <xf numFmtId="4" fontId="7" fillId="31" borderId="8" xfId="0" applyNumberFormat="1" applyFont="1" applyFill="1" applyBorder="1" applyAlignment="1">
      <alignment horizontal="right" vertical="center"/>
    </xf>
    <xf numFmtId="4" fontId="8" fillId="31" borderId="8" xfId="0" applyNumberFormat="1" applyFont="1" applyFill="1" applyBorder="1" applyAlignment="1">
      <alignment horizontal="right" vertical="center"/>
    </xf>
    <xf numFmtId="4" fontId="7" fillId="58" borderId="16" xfId="0" applyNumberFormat="1" applyFont="1" applyFill="1" applyBorder="1" applyAlignment="1">
      <alignment horizontal="right" vertical="center" wrapText="1"/>
    </xf>
    <xf numFmtId="0" fontId="75" fillId="0" borderId="19" xfId="0" applyFont="1" applyBorder="1" applyAlignment="1">
      <alignment/>
    </xf>
    <xf numFmtId="0" fontId="75" fillId="59" borderId="19" xfId="0" applyFont="1" applyFill="1" applyBorder="1" applyAlignment="1">
      <alignment horizontal="right"/>
    </xf>
    <xf numFmtId="0" fontId="75" fillId="0" borderId="19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38" borderId="0" xfId="0" applyFont="1" applyFill="1" applyBorder="1" applyAlignment="1">
      <alignment horizontal="right"/>
    </xf>
    <xf numFmtId="4" fontId="75" fillId="59" borderId="19" xfId="0" applyNumberFormat="1" applyFont="1" applyFill="1" applyBorder="1" applyAlignment="1">
      <alignment horizontal="right"/>
    </xf>
    <xf numFmtId="4" fontId="75" fillId="38" borderId="19" xfId="0" applyNumberFormat="1" applyFont="1" applyFill="1" applyBorder="1" applyAlignment="1">
      <alignment horizontal="right"/>
    </xf>
    <xf numFmtId="4" fontId="82" fillId="59" borderId="19" xfId="0" applyNumberFormat="1" applyFont="1" applyFill="1" applyBorder="1" applyAlignment="1">
      <alignment horizontal="right"/>
    </xf>
    <xf numFmtId="4" fontId="8" fillId="49" borderId="18" xfId="0" applyNumberFormat="1" applyFont="1" applyFill="1" applyBorder="1" applyAlignment="1">
      <alignment vertical="center"/>
    </xf>
    <xf numFmtId="4" fontId="8" fillId="48" borderId="17" xfId="0" applyNumberFormat="1" applyFont="1" applyFill="1" applyBorder="1" applyAlignment="1">
      <alignment horizontal="right" vertical="center"/>
    </xf>
    <xf numFmtId="4" fontId="7" fillId="49" borderId="16" xfId="0" applyNumberFormat="1" applyFont="1" applyFill="1" applyBorder="1" applyAlignment="1">
      <alignment horizontal="right" vertical="center"/>
    </xf>
    <xf numFmtId="4" fontId="8" fillId="42" borderId="20" xfId="0" applyNumberFormat="1" applyFont="1" applyFill="1" applyBorder="1" applyAlignment="1">
      <alignment horizontal="right" vertical="center"/>
    </xf>
    <xf numFmtId="4" fontId="8" fillId="49" borderId="21" xfId="0" applyNumberFormat="1" applyFont="1" applyFill="1" applyBorder="1" applyAlignment="1">
      <alignment vertical="center"/>
    </xf>
    <xf numFmtId="4" fontId="8" fillId="49" borderId="8" xfId="0" applyNumberFormat="1" applyFont="1" applyFill="1" applyBorder="1" applyAlignment="1">
      <alignment vertical="center"/>
    </xf>
    <xf numFmtId="4" fontId="77" fillId="37" borderId="8" xfId="0" applyNumberFormat="1" applyFont="1" applyFill="1" applyBorder="1" applyAlignment="1">
      <alignment horizontal="center" vertical="center" wrapText="1"/>
    </xf>
    <xf numFmtId="4" fontId="83" fillId="55" borderId="8" xfId="0" applyNumberFormat="1" applyFont="1" applyFill="1" applyBorder="1" applyAlignment="1">
      <alignment horizontal="center" wrapText="1"/>
    </xf>
    <xf numFmtId="0" fontId="75" fillId="38" borderId="0" xfId="0" applyFont="1" applyFill="1" applyAlignment="1">
      <alignment/>
    </xf>
    <xf numFmtId="0" fontId="82" fillId="0" borderId="0" xfId="0" applyFont="1" applyAlignment="1">
      <alignment/>
    </xf>
    <xf numFmtId="168" fontId="7" fillId="34" borderId="8" xfId="0" applyNumberFormat="1" applyFont="1" applyFill="1" applyBorder="1" applyAlignment="1">
      <alignment horizontal="center" vertical="center" wrapText="1"/>
    </xf>
    <xf numFmtId="168" fontId="7" fillId="34" borderId="8" xfId="0" applyNumberFormat="1" applyFont="1" applyFill="1" applyBorder="1" applyAlignment="1">
      <alignment horizontal="center" vertical="center"/>
    </xf>
    <xf numFmtId="10" fontId="79" fillId="38" borderId="8" xfId="0" applyNumberFormat="1" applyFont="1" applyFill="1" applyBorder="1" applyAlignment="1">
      <alignment vertical="center" wrapText="1"/>
    </xf>
    <xf numFmtId="0" fontId="75" fillId="38" borderId="0" xfId="0" applyFont="1" applyFill="1" applyBorder="1" applyAlignment="1">
      <alignment/>
    </xf>
    <xf numFmtId="0" fontId="75" fillId="38" borderId="18" xfId="0" applyFont="1" applyFill="1" applyBorder="1" applyAlignment="1">
      <alignment/>
    </xf>
    <xf numFmtId="0" fontId="75" fillId="38" borderId="8" xfId="0" applyFont="1" applyFill="1" applyBorder="1" applyAlignment="1">
      <alignment/>
    </xf>
    <xf numFmtId="168" fontId="8" fillId="34" borderId="8" xfId="0" applyNumberFormat="1" applyFont="1" applyFill="1" applyBorder="1" applyAlignment="1">
      <alignment horizontal="center" vertical="center" wrapText="1"/>
    </xf>
    <xf numFmtId="4" fontId="8" fillId="34" borderId="8" xfId="0" applyNumberFormat="1" applyFont="1" applyFill="1" applyBorder="1" applyAlignment="1">
      <alignment vertical="center" wrapText="1"/>
    </xf>
    <xf numFmtId="4" fontId="8" fillId="34" borderId="8" xfId="0" applyNumberFormat="1" applyFont="1" applyFill="1" applyBorder="1" applyAlignment="1">
      <alignment vertical="center"/>
    </xf>
    <xf numFmtId="4" fontId="8" fillId="34" borderId="17" xfId="0" applyNumberFormat="1" applyFont="1" applyFill="1" applyBorder="1" applyAlignment="1">
      <alignment vertical="center" wrapText="1"/>
    </xf>
    <xf numFmtId="168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168" fontId="8" fillId="0" borderId="18" xfId="0" applyNumberFormat="1" applyFont="1" applyFill="1" applyBorder="1" applyAlignment="1">
      <alignment horizontal="center" vertical="center"/>
    </xf>
    <xf numFmtId="49" fontId="7" fillId="36" borderId="16" xfId="0" applyNumberFormat="1" applyFont="1" applyFill="1" applyBorder="1" applyAlignment="1">
      <alignment horizontal="center" vertical="center"/>
    </xf>
    <xf numFmtId="168" fontId="7" fillId="36" borderId="20" xfId="0" applyNumberFormat="1" applyFont="1" applyFill="1" applyBorder="1" applyAlignment="1">
      <alignment horizontal="center" vertical="center"/>
    </xf>
    <xf numFmtId="168" fontId="8" fillId="38" borderId="8" xfId="0" applyNumberFormat="1" applyFont="1" applyFill="1" applyBorder="1" applyAlignment="1">
      <alignment horizontal="center" vertical="center" wrapText="1"/>
    </xf>
    <xf numFmtId="168" fontId="8" fillId="38" borderId="8" xfId="0" applyNumberFormat="1" applyFont="1" applyFill="1" applyBorder="1" applyAlignment="1">
      <alignment horizontal="center" vertical="center"/>
    </xf>
    <xf numFmtId="49" fontId="8" fillId="38" borderId="8" xfId="0" applyNumberFormat="1" applyFont="1" applyFill="1" applyBorder="1" applyAlignment="1">
      <alignment horizontal="center" vertical="center" wrapText="1"/>
    </xf>
    <xf numFmtId="168" fontId="8" fillId="34" borderId="8" xfId="0" applyNumberFormat="1" applyFont="1" applyFill="1" applyBorder="1" applyAlignment="1" quotePrefix="1">
      <alignment horizontal="center" vertical="center"/>
    </xf>
    <xf numFmtId="4" fontId="7" fillId="34" borderId="8" xfId="0" applyNumberFormat="1" applyFont="1" applyFill="1" applyBorder="1" applyAlignment="1">
      <alignment horizontal="right" vertical="center"/>
    </xf>
    <xf numFmtId="4" fontId="8" fillId="35" borderId="8" xfId="0" applyNumberFormat="1" applyFont="1" applyFill="1" applyBorder="1" applyAlignment="1">
      <alignment horizontal="right" vertical="top" wrapText="1"/>
    </xf>
    <xf numFmtId="4" fontId="8" fillId="0" borderId="8" xfId="0" applyNumberFormat="1" applyFont="1" applyFill="1" applyBorder="1" applyAlignment="1">
      <alignment horizontal="right" vertical="top" wrapText="1"/>
    </xf>
    <xf numFmtId="4" fontId="8" fillId="34" borderId="8" xfId="0" applyNumberFormat="1" applyFont="1" applyFill="1" applyBorder="1" applyAlignment="1">
      <alignment horizontal="right" vertical="center" wrapText="1"/>
    </xf>
    <xf numFmtId="4" fontId="7" fillId="34" borderId="8" xfId="0" applyNumberFormat="1" applyFont="1" applyFill="1" applyBorder="1" applyAlignment="1">
      <alignment horizontal="right" vertical="center" wrapText="1"/>
    </xf>
    <xf numFmtId="4" fontId="75" fillId="0" borderId="0" xfId="0" applyNumberFormat="1" applyFont="1" applyBorder="1" applyAlignment="1">
      <alignment horizontal="right"/>
    </xf>
    <xf numFmtId="4" fontId="75" fillId="0" borderId="8" xfId="0" applyNumberFormat="1" applyFont="1" applyBorder="1" applyAlignment="1">
      <alignment horizontal="right"/>
    </xf>
    <xf numFmtId="168" fontId="8" fillId="0" borderId="16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>
      <alignment horizontal="center" vertical="center"/>
    </xf>
    <xf numFmtId="168" fontId="84" fillId="0" borderId="22" xfId="0" applyNumberFormat="1" applyFont="1" applyFill="1" applyBorder="1" applyAlignment="1">
      <alignment horizontal="center" vertical="center"/>
    </xf>
    <xf numFmtId="0" fontId="8" fillId="34" borderId="8" xfId="0" applyFont="1" applyFill="1" applyBorder="1" applyAlignment="1">
      <alignment horizontal="left" vertical="center" wrapText="1"/>
    </xf>
    <xf numFmtId="4" fontId="8" fillId="34" borderId="8" xfId="0" applyNumberFormat="1" applyFont="1" applyFill="1" applyBorder="1" applyAlignment="1">
      <alignment horizontal="right" vertical="center"/>
    </xf>
    <xf numFmtId="0" fontId="82" fillId="59" borderId="19" xfId="0" applyFont="1" applyFill="1" applyBorder="1" applyAlignment="1">
      <alignment horizontal="right"/>
    </xf>
    <xf numFmtId="4" fontId="75" fillId="38" borderId="0" xfId="0" applyNumberFormat="1" applyFont="1" applyFill="1" applyBorder="1" applyAlignment="1">
      <alignment horizontal="right"/>
    </xf>
    <xf numFmtId="0" fontId="82" fillId="0" borderId="23" xfId="0" applyFont="1" applyBorder="1" applyAlignment="1">
      <alignment horizontal="right"/>
    </xf>
    <xf numFmtId="4" fontId="82" fillId="38" borderId="23" xfId="0" applyNumberFormat="1" applyFont="1" applyFill="1" applyBorder="1" applyAlignment="1">
      <alignment horizontal="right"/>
    </xf>
    <xf numFmtId="4" fontId="75" fillId="38" borderId="23" xfId="0" applyNumberFormat="1" applyFont="1" applyFill="1" applyBorder="1" applyAlignment="1">
      <alignment horizontal="right"/>
    </xf>
    <xf numFmtId="4" fontId="82" fillId="38" borderId="24" xfId="0" applyNumberFormat="1" applyFont="1" applyFill="1" applyBorder="1" applyAlignment="1">
      <alignment horizontal="right"/>
    </xf>
    <xf numFmtId="0" fontId="75" fillId="0" borderId="25" xfId="0" applyFont="1" applyBorder="1" applyAlignment="1">
      <alignment horizontal="right"/>
    </xf>
    <xf numFmtId="4" fontId="75" fillId="38" borderId="25" xfId="0" applyNumberFormat="1" applyFont="1" applyFill="1" applyBorder="1" applyAlignment="1">
      <alignment horizontal="right"/>
    </xf>
    <xf numFmtId="0" fontId="75" fillId="0" borderId="26" xfId="0" applyFont="1" applyBorder="1" applyAlignment="1">
      <alignment horizontal="right"/>
    </xf>
    <xf numFmtId="4" fontId="82" fillId="38" borderId="27" xfId="0" applyNumberFormat="1" applyFont="1" applyFill="1" applyBorder="1" applyAlignment="1">
      <alignment horizontal="right"/>
    </xf>
    <xf numFmtId="0" fontId="75" fillId="0" borderId="28" xfId="0" applyFont="1" applyBorder="1" applyAlignment="1">
      <alignment horizontal="right"/>
    </xf>
    <xf numFmtId="4" fontId="82" fillId="38" borderId="25" xfId="0" applyNumberFormat="1" applyFont="1" applyFill="1" applyBorder="1" applyAlignment="1">
      <alignment horizontal="right"/>
    </xf>
    <xf numFmtId="0" fontId="75" fillId="38" borderId="19" xfId="0" applyFont="1" applyFill="1" applyBorder="1" applyAlignment="1">
      <alignment horizontal="right"/>
    </xf>
    <xf numFmtId="0" fontId="75" fillId="38" borderId="29" xfId="0" applyFont="1" applyFill="1" applyBorder="1" applyAlignment="1">
      <alignment horizontal="right"/>
    </xf>
    <xf numFmtId="4" fontId="75" fillId="38" borderId="24" xfId="0" applyNumberFormat="1" applyFont="1" applyFill="1" applyBorder="1" applyAlignment="1">
      <alignment horizontal="right"/>
    </xf>
    <xf numFmtId="0" fontId="75" fillId="38" borderId="25" xfId="0" applyFont="1" applyFill="1" applyBorder="1" applyAlignment="1">
      <alignment horizontal="right"/>
    </xf>
    <xf numFmtId="0" fontId="75" fillId="38" borderId="30" xfId="0" applyFont="1" applyFill="1" applyBorder="1" applyAlignment="1">
      <alignment horizontal="right"/>
    </xf>
    <xf numFmtId="0" fontId="75" fillId="38" borderId="31" xfId="0" applyFont="1" applyFill="1" applyBorder="1" applyAlignment="1">
      <alignment horizontal="right"/>
    </xf>
    <xf numFmtId="4" fontId="11" fillId="58" borderId="1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/>
    </xf>
    <xf numFmtId="4" fontId="9" fillId="38" borderId="8" xfId="0" applyNumberFormat="1" applyFont="1" applyFill="1" applyBorder="1" applyAlignment="1">
      <alignment horizontal="right" vertical="center"/>
    </xf>
    <xf numFmtId="4" fontId="9" fillId="0" borderId="8" xfId="0" applyNumberFormat="1" applyFont="1" applyFill="1" applyBorder="1" applyAlignment="1">
      <alignment horizontal="right" vertical="center" wrapText="1"/>
    </xf>
    <xf numFmtId="168" fontId="84" fillId="0" borderId="2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vertical="center" wrapText="1"/>
    </xf>
    <xf numFmtId="4" fontId="9" fillId="0" borderId="8" xfId="0" applyNumberFormat="1" applyFont="1" applyFill="1" applyBorder="1" applyAlignment="1">
      <alignment vertical="center" wrapText="1"/>
    </xf>
    <xf numFmtId="4" fontId="9" fillId="34" borderId="8" xfId="0" applyNumberFormat="1" applyFont="1" applyFill="1" applyBorder="1" applyAlignment="1">
      <alignment vertical="center" wrapText="1"/>
    </xf>
    <xf numFmtId="4" fontId="10" fillId="34" borderId="8" xfId="0" applyNumberFormat="1" applyFont="1" applyFill="1" applyBorder="1" applyAlignment="1">
      <alignment vertical="center" wrapText="1"/>
    </xf>
    <xf numFmtId="168" fontId="84" fillId="0" borderId="20" xfId="0" applyNumberFormat="1" applyFont="1" applyFill="1" applyBorder="1" applyAlignment="1">
      <alignment horizontal="center" vertical="center"/>
    </xf>
    <xf numFmtId="4" fontId="75" fillId="38" borderId="19" xfId="0" applyNumberFormat="1" applyFont="1" applyFill="1" applyBorder="1" applyAlignment="1">
      <alignment/>
    </xf>
    <xf numFmtId="4" fontId="75" fillId="38" borderId="25" xfId="0" applyNumberFormat="1" applyFont="1" applyFill="1" applyBorder="1" applyAlignment="1">
      <alignment/>
    </xf>
    <xf numFmtId="4" fontId="75" fillId="38" borderId="32" xfId="0" applyNumberFormat="1" applyFont="1" applyFill="1" applyBorder="1" applyAlignment="1">
      <alignment/>
    </xf>
    <xf numFmtId="4" fontId="75" fillId="38" borderId="23" xfId="0" applyNumberFormat="1" applyFont="1" applyFill="1" applyBorder="1" applyAlignment="1">
      <alignment/>
    </xf>
    <xf numFmtId="4" fontId="75" fillId="38" borderId="33" xfId="0" applyNumberFormat="1" applyFont="1" applyFill="1" applyBorder="1" applyAlignment="1">
      <alignment/>
    </xf>
    <xf numFmtId="4" fontId="75" fillId="38" borderId="31" xfId="0" applyNumberFormat="1" applyFont="1" applyFill="1" applyBorder="1" applyAlignment="1">
      <alignment/>
    </xf>
    <xf numFmtId="4" fontId="75" fillId="0" borderId="19" xfId="0" applyNumberFormat="1" applyFont="1" applyBorder="1" applyAlignment="1">
      <alignment/>
    </xf>
    <xf numFmtId="10" fontId="79" fillId="37" borderId="16" xfId="0" applyNumberFormat="1" applyFont="1" applyFill="1" applyBorder="1" applyAlignment="1">
      <alignment vertical="center" wrapText="1"/>
    </xf>
    <xf numFmtId="4" fontId="75" fillId="38" borderId="34" xfId="0" applyNumberFormat="1" applyFont="1" applyFill="1" applyBorder="1" applyAlignment="1">
      <alignment/>
    </xf>
    <xf numFmtId="4" fontId="75" fillId="38" borderId="27" xfId="0" applyNumberFormat="1" applyFont="1" applyFill="1" applyBorder="1" applyAlignment="1">
      <alignment/>
    </xf>
    <xf numFmtId="4" fontId="75" fillId="0" borderId="34" xfId="0" applyNumberFormat="1" applyFont="1" applyBorder="1" applyAlignment="1">
      <alignment/>
    </xf>
    <xf numFmtId="4" fontId="75" fillId="0" borderId="32" xfId="0" applyNumberFormat="1" applyFont="1" applyBorder="1" applyAlignment="1">
      <alignment/>
    </xf>
    <xf numFmtId="4" fontId="7" fillId="44" borderId="8" xfId="0" applyNumberFormat="1" applyFont="1" applyFill="1" applyBorder="1" applyAlignment="1">
      <alignment horizontal="right" vertical="center"/>
    </xf>
    <xf numFmtId="4" fontId="7" fillId="52" borderId="8" xfId="0" applyNumberFormat="1" applyFont="1" applyFill="1" applyBorder="1" applyAlignment="1">
      <alignment horizontal="right" vertical="center"/>
    </xf>
    <xf numFmtId="4" fontId="7" fillId="44" borderId="8" xfId="0" applyNumberFormat="1" applyFont="1" applyFill="1" applyBorder="1" applyAlignment="1">
      <alignment horizontal="right" vertical="center" wrapText="1"/>
    </xf>
    <xf numFmtId="4" fontId="7" fillId="51" borderId="8" xfId="0" applyNumberFormat="1" applyFont="1" applyFill="1" applyBorder="1" applyAlignment="1">
      <alignment horizontal="right" vertical="center" wrapText="1"/>
    </xf>
    <xf numFmtId="4" fontId="7" fillId="60" borderId="8" xfId="0" applyNumberFormat="1" applyFont="1" applyFill="1" applyBorder="1" applyAlignment="1">
      <alignment horizontal="right" vertical="center"/>
    </xf>
    <xf numFmtId="4" fontId="7" fillId="31" borderId="8" xfId="0" applyNumberFormat="1" applyFont="1" applyFill="1" applyBorder="1" applyAlignment="1">
      <alignment horizontal="right" vertical="center"/>
    </xf>
    <xf numFmtId="4" fontId="8" fillId="31" borderId="8" xfId="0" applyNumberFormat="1" applyFont="1" applyFill="1" applyBorder="1" applyAlignment="1">
      <alignment horizontal="right" vertical="center"/>
    </xf>
    <xf numFmtId="4" fontId="7" fillId="57" borderId="8" xfId="0" applyNumberFormat="1" applyFont="1" applyFill="1" applyBorder="1" applyAlignment="1">
      <alignment horizontal="right" vertical="center"/>
    </xf>
    <xf numFmtId="4" fontId="8" fillId="57" borderId="8" xfId="0" applyNumberFormat="1" applyFont="1" applyFill="1" applyBorder="1" applyAlignment="1">
      <alignment horizontal="right" vertical="center"/>
    </xf>
    <xf numFmtId="4" fontId="8" fillId="60" borderId="8" xfId="0" applyNumberFormat="1" applyFont="1" applyFill="1" applyBorder="1" applyAlignment="1">
      <alignment horizontal="right" vertical="center"/>
    </xf>
    <xf numFmtId="4" fontId="8" fillId="57" borderId="8" xfId="0" applyNumberFormat="1" applyFont="1" applyFill="1" applyBorder="1" applyAlignment="1">
      <alignment horizontal="right" vertical="center"/>
    </xf>
    <xf numFmtId="4" fontId="9" fillId="60" borderId="8" xfId="0" applyNumberFormat="1" applyFont="1" applyFill="1" applyBorder="1" applyAlignment="1">
      <alignment horizontal="right" vertical="center"/>
    </xf>
    <xf numFmtId="4" fontId="9" fillId="31" borderId="8" xfId="0" applyNumberFormat="1" applyFont="1" applyFill="1" applyBorder="1" applyAlignment="1">
      <alignment horizontal="right" vertical="center"/>
    </xf>
    <xf numFmtId="4" fontId="8" fillId="31" borderId="8" xfId="0" applyNumberFormat="1" applyFont="1" applyFill="1" applyBorder="1" applyAlignment="1">
      <alignment horizontal="right" vertical="center" wrapText="1"/>
    </xf>
    <xf numFmtId="4" fontId="7" fillId="31" borderId="8" xfId="0" applyNumberFormat="1" applyFont="1" applyFill="1" applyBorder="1" applyAlignment="1">
      <alignment horizontal="right" vertical="center" wrapText="1"/>
    </xf>
    <xf numFmtId="4" fontId="8" fillId="57" borderId="8" xfId="0" applyNumberFormat="1" applyFont="1" applyFill="1" applyBorder="1" applyAlignment="1">
      <alignment horizontal="right" vertical="center" wrapText="1"/>
    </xf>
    <xf numFmtId="0" fontId="82" fillId="31" borderId="0" xfId="0" applyFont="1" applyFill="1" applyAlignment="1">
      <alignment horizontal="right"/>
    </xf>
    <xf numFmtId="0" fontId="82" fillId="38" borderId="23" xfId="0" applyFont="1" applyFill="1" applyBorder="1" applyAlignment="1">
      <alignment horizontal="right"/>
    </xf>
    <xf numFmtId="4" fontId="85" fillId="38" borderId="0" xfId="0" applyNumberFormat="1" applyFont="1" applyFill="1" applyBorder="1" applyAlignment="1">
      <alignment horizontal="right"/>
    </xf>
    <xf numFmtId="0" fontId="75" fillId="0" borderId="24" xfId="0" applyFont="1" applyBorder="1" applyAlignment="1">
      <alignment horizontal="right"/>
    </xf>
    <xf numFmtId="4" fontId="82" fillId="0" borderId="19" xfId="0" applyNumberFormat="1" applyFont="1" applyBorder="1" applyAlignment="1">
      <alignment horizontal="right"/>
    </xf>
    <xf numFmtId="4" fontId="82" fillId="38" borderId="19" xfId="0" applyNumberFormat="1" applyFont="1" applyFill="1" applyBorder="1" applyAlignment="1">
      <alignment horizontal="right"/>
    </xf>
    <xf numFmtId="0" fontId="82" fillId="0" borderId="19" xfId="0" applyFont="1" applyBorder="1" applyAlignment="1">
      <alignment horizontal="right"/>
    </xf>
    <xf numFmtId="0" fontId="82" fillId="38" borderId="19" xfId="0" applyFont="1" applyFill="1" applyBorder="1" applyAlignment="1">
      <alignment horizontal="right"/>
    </xf>
    <xf numFmtId="4" fontId="7" fillId="44" borderId="8" xfId="0" applyNumberFormat="1" applyFont="1" applyFill="1" applyBorder="1" applyAlignment="1">
      <alignment vertical="center"/>
    </xf>
    <xf numFmtId="4" fontId="7" fillId="44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51" borderId="8" xfId="0" applyNumberFormat="1" applyFont="1" applyFill="1" applyBorder="1" applyAlignment="1">
      <alignment vertical="center"/>
    </xf>
    <xf numFmtId="4" fontId="7" fillId="44" borderId="8" xfId="0" applyNumberFormat="1" applyFont="1" applyFill="1" applyBorder="1" applyAlignment="1">
      <alignment vertical="center" wrapText="1"/>
    </xf>
    <xf numFmtId="4" fontId="9" fillId="44" borderId="8" xfId="0" applyNumberFormat="1" applyFont="1" applyFill="1" applyBorder="1" applyAlignment="1">
      <alignment vertical="center" wrapText="1"/>
    </xf>
    <xf numFmtId="4" fontId="7" fillId="44" borderId="8" xfId="0" applyNumberFormat="1" applyFont="1" applyFill="1" applyBorder="1" applyAlignment="1">
      <alignment vertical="center" wrapText="1"/>
    </xf>
    <xf numFmtId="4" fontId="78" fillId="51" borderId="8" xfId="0" applyNumberFormat="1" applyFont="1" applyFill="1" applyBorder="1" applyAlignment="1" applyProtection="1">
      <alignment vertical="center" wrapText="1"/>
      <protection locked="0"/>
    </xf>
    <xf numFmtId="4" fontId="7" fillId="51" borderId="8" xfId="0" applyNumberFormat="1" applyFont="1" applyFill="1" applyBorder="1" applyAlignment="1">
      <alignment vertical="center" wrapText="1"/>
    </xf>
    <xf numFmtId="4" fontId="80" fillId="31" borderId="8" xfId="0" applyNumberFormat="1" applyFont="1" applyFill="1" applyBorder="1" applyAlignment="1">
      <alignment horizontal="center" vertical="center" wrapText="1"/>
    </xf>
    <xf numFmtId="4" fontId="7" fillId="60" borderId="8" xfId="0" applyNumberFormat="1" applyFont="1" applyFill="1" applyBorder="1" applyAlignment="1">
      <alignment vertical="center"/>
    </xf>
    <xf numFmtId="4" fontId="8" fillId="60" borderId="8" xfId="0" applyNumberFormat="1" applyFont="1" applyFill="1" applyBorder="1" applyAlignment="1">
      <alignment vertical="center"/>
    </xf>
    <xf numFmtId="4" fontId="7" fillId="60" borderId="8" xfId="0" applyNumberFormat="1" applyFont="1" applyFill="1" applyBorder="1" applyAlignment="1">
      <alignment horizontal="right" vertical="center"/>
    </xf>
    <xf numFmtId="4" fontId="8" fillId="60" borderId="8" xfId="0" applyNumberFormat="1" applyFont="1" applyFill="1" applyBorder="1" applyAlignment="1">
      <alignment horizontal="right" vertical="center"/>
    </xf>
    <xf numFmtId="4" fontId="7" fillId="57" borderId="8" xfId="0" applyNumberFormat="1" applyFont="1" applyFill="1" applyBorder="1" applyAlignment="1">
      <alignment vertical="center"/>
    </xf>
    <xf numFmtId="4" fontId="8" fillId="31" borderId="8" xfId="0" applyNumberFormat="1" applyFont="1" applyFill="1" applyBorder="1" applyAlignment="1">
      <alignment vertical="center"/>
    </xf>
    <xf numFmtId="4" fontId="8" fillId="57" borderId="8" xfId="0" applyNumberFormat="1" applyFont="1" applyFill="1" applyBorder="1" applyAlignment="1">
      <alignment vertical="center"/>
    </xf>
    <xf numFmtId="4" fontId="7" fillId="31" borderId="8" xfId="0" applyNumberFormat="1" applyFont="1" applyFill="1" applyBorder="1" applyAlignment="1">
      <alignment vertical="center"/>
    </xf>
    <xf numFmtId="4" fontId="7" fillId="31" borderId="8" xfId="0" applyNumberFormat="1" applyFont="1" applyFill="1" applyBorder="1" applyAlignment="1">
      <alignment vertical="center"/>
    </xf>
    <xf numFmtId="4" fontId="8" fillId="31" borderId="8" xfId="0" applyNumberFormat="1" applyFont="1" applyFill="1" applyBorder="1" applyAlignment="1">
      <alignment vertical="center"/>
    </xf>
    <xf numFmtId="4" fontId="7" fillId="60" borderId="8" xfId="0" applyNumberFormat="1" applyFont="1" applyFill="1" applyBorder="1" applyAlignment="1">
      <alignment vertical="center" wrapText="1"/>
    </xf>
    <xf numFmtId="4" fontId="8" fillId="60" borderId="8" xfId="0" applyNumberFormat="1" applyFont="1" applyFill="1" applyBorder="1" applyAlignment="1">
      <alignment vertical="center" wrapText="1"/>
    </xf>
    <xf numFmtId="4" fontId="7" fillId="31" borderId="8" xfId="0" applyNumberFormat="1" applyFont="1" applyFill="1" applyBorder="1" applyAlignment="1">
      <alignment vertical="center" wrapText="1"/>
    </xf>
    <xf numFmtId="4" fontId="8" fillId="31" borderId="8" xfId="0" applyNumberFormat="1" applyFont="1" applyFill="1" applyBorder="1" applyAlignment="1">
      <alignment vertical="center" wrapText="1"/>
    </xf>
    <xf numFmtId="4" fontId="8" fillId="57" borderId="8" xfId="0" applyNumberFormat="1" applyFont="1" applyFill="1" applyBorder="1" applyAlignment="1">
      <alignment vertical="center" wrapText="1"/>
    </xf>
    <xf numFmtId="4" fontId="10" fillId="31" borderId="8" xfId="0" applyNumberFormat="1" applyFont="1" applyFill="1" applyBorder="1" applyAlignment="1">
      <alignment vertical="center" wrapText="1"/>
    </xf>
    <xf numFmtId="4" fontId="9" fillId="31" borderId="8" xfId="0" applyNumberFormat="1" applyFont="1" applyFill="1" applyBorder="1" applyAlignment="1">
      <alignment vertical="center" wrapText="1"/>
    </xf>
    <xf numFmtId="4" fontId="9" fillId="60" borderId="8" xfId="0" applyNumberFormat="1" applyFont="1" applyFill="1" applyBorder="1" applyAlignment="1">
      <alignment vertical="center" wrapText="1"/>
    </xf>
    <xf numFmtId="4" fontId="10" fillId="60" borderId="8" xfId="0" applyNumberFormat="1" applyFont="1" applyFill="1" applyBorder="1" applyAlignment="1">
      <alignment vertical="center" wrapText="1"/>
    </xf>
    <xf numFmtId="4" fontId="7" fillId="60" borderId="8" xfId="0" applyNumberFormat="1" applyFont="1" applyFill="1" applyBorder="1" applyAlignment="1">
      <alignment vertical="center" wrapText="1"/>
    </xf>
    <xf numFmtId="4" fontId="7" fillId="60" borderId="8" xfId="0" applyNumberFormat="1" applyFont="1" applyFill="1" applyBorder="1" applyAlignment="1">
      <alignment vertical="center"/>
    </xf>
    <xf numFmtId="4" fontId="78" fillId="31" borderId="8" xfId="0" applyNumberFormat="1" applyFont="1" applyFill="1" applyBorder="1" applyAlignment="1" applyProtection="1">
      <alignment vertical="center" wrapText="1"/>
      <protection locked="0"/>
    </xf>
    <xf numFmtId="4" fontId="79" fillId="31" borderId="8" xfId="0" applyNumberFormat="1" applyFont="1" applyFill="1" applyBorder="1" applyAlignment="1" applyProtection="1">
      <alignment vertical="center" wrapText="1"/>
      <protection locked="0"/>
    </xf>
    <xf numFmtId="4" fontId="7" fillId="31" borderId="8" xfId="0" applyNumberFormat="1" applyFont="1" applyFill="1" applyBorder="1" applyAlignment="1">
      <alignment vertical="center" wrapText="1"/>
    </xf>
    <xf numFmtId="4" fontId="8" fillId="60" borderId="8" xfId="0" applyNumberFormat="1" applyFont="1" applyFill="1" applyBorder="1" applyAlignment="1">
      <alignment vertical="center" wrapText="1"/>
    </xf>
    <xf numFmtId="4" fontId="75" fillId="31" borderId="0" xfId="0" applyNumberFormat="1" applyFont="1" applyFill="1" applyBorder="1" applyAlignment="1">
      <alignment/>
    </xf>
    <xf numFmtId="4" fontId="75" fillId="31" borderId="8" xfId="0" applyNumberFormat="1" applyFont="1" applyFill="1" applyBorder="1" applyAlignment="1">
      <alignment/>
    </xf>
    <xf numFmtId="0" fontId="82" fillId="38" borderId="0" xfId="0" applyFont="1" applyFill="1" applyAlignment="1">
      <alignment horizontal="right"/>
    </xf>
    <xf numFmtId="4" fontId="75" fillId="38" borderId="35" xfId="0" applyNumberFormat="1" applyFont="1" applyFill="1" applyBorder="1" applyAlignment="1">
      <alignment/>
    </xf>
    <xf numFmtId="4" fontId="75" fillId="38" borderId="36" xfId="0" applyNumberFormat="1" applyFont="1" applyFill="1" applyBorder="1" applyAlignment="1">
      <alignment/>
    </xf>
    <xf numFmtId="4" fontId="75" fillId="38" borderId="30" xfId="0" applyNumberFormat="1" applyFont="1" applyFill="1" applyBorder="1" applyAlignment="1">
      <alignment/>
    </xf>
    <xf numFmtId="4" fontId="8" fillId="31" borderId="16" xfId="0" applyNumberFormat="1" applyFont="1" applyFill="1" applyBorder="1" applyAlignment="1">
      <alignment vertical="center" wrapText="1"/>
    </xf>
    <xf numFmtId="4" fontId="86" fillId="38" borderId="34" xfId="0" applyNumberFormat="1" applyFont="1" applyFill="1" applyBorder="1" applyAlignment="1">
      <alignment horizontal="center"/>
    </xf>
    <xf numFmtId="0" fontId="82" fillId="38" borderId="24" xfId="0" applyFont="1" applyFill="1" applyBorder="1" applyAlignment="1">
      <alignment horizontal="right"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right"/>
    </xf>
    <xf numFmtId="4" fontId="88" fillId="0" borderId="0" xfId="0" applyNumberFormat="1" applyFont="1" applyBorder="1" applyAlignment="1">
      <alignment horizontal="right"/>
    </xf>
    <xf numFmtId="4" fontId="88" fillId="0" borderId="19" xfId="0" applyNumberFormat="1" applyFont="1" applyBorder="1" applyAlignment="1">
      <alignment horizontal="right"/>
    </xf>
    <xf numFmtId="4" fontId="88" fillId="38" borderId="19" xfId="0" applyNumberFormat="1" applyFont="1" applyFill="1" applyBorder="1" applyAlignment="1">
      <alignment horizontal="right"/>
    </xf>
    <xf numFmtId="0" fontId="87" fillId="0" borderId="19" xfId="0" applyFont="1" applyBorder="1" applyAlignment="1">
      <alignment horizontal="right"/>
    </xf>
    <xf numFmtId="0" fontId="87" fillId="38" borderId="0" xfId="0" applyFont="1" applyFill="1" applyBorder="1" applyAlignment="1">
      <alignment horizontal="right"/>
    </xf>
    <xf numFmtId="0" fontId="87" fillId="38" borderId="31" xfId="0" applyFont="1" applyFill="1" applyBorder="1" applyAlignment="1">
      <alignment horizontal="right"/>
    </xf>
    <xf numFmtId="0" fontId="7" fillId="39" borderId="8" xfId="0" applyFont="1" applyFill="1" applyBorder="1" applyAlignment="1">
      <alignment horizontal="left" vertical="center"/>
    </xf>
    <xf numFmtId="10" fontId="78" fillId="0" borderId="8" xfId="0" applyNumberFormat="1" applyFont="1" applyBorder="1" applyAlignment="1">
      <alignment vertical="center" wrapText="1"/>
    </xf>
    <xf numFmtId="0" fontId="82" fillId="0" borderId="0" xfId="0" applyFont="1" applyBorder="1" applyAlignment="1">
      <alignment/>
    </xf>
    <xf numFmtId="0" fontId="82" fillId="0" borderId="18" xfId="0" applyFont="1" applyBorder="1" applyAlignment="1">
      <alignment/>
    </xf>
    <xf numFmtId="0" fontId="82" fillId="0" borderId="8" xfId="0" applyFont="1" applyBorder="1" applyAlignment="1">
      <alignment/>
    </xf>
    <xf numFmtId="4" fontId="86" fillId="0" borderId="0" xfId="0" applyNumberFormat="1" applyFont="1" applyBorder="1" applyAlignment="1">
      <alignment horizontal="center"/>
    </xf>
    <xf numFmtId="4" fontId="86" fillId="38" borderId="32" xfId="0" applyNumberFormat="1" applyFont="1" applyFill="1" applyBorder="1" applyAlignment="1">
      <alignment horizontal="center"/>
    </xf>
    <xf numFmtId="4" fontId="86" fillId="0" borderId="32" xfId="0" applyNumberFormat="1" applyFont="1" applyBorder="1" applyAlignment="1">
      <alignment/>
    </xf>
    <xf numFmtId="4" fontId="89" fillId="0" borderId="0" xfId="0" applyNumberFormat="1" applyFont="1" applyBorder="1" applyAlignment="1">
      <alignment/>
    </xf>
    <xf numFmtId="4" fontId="89" fillId="0" borderId="32" xfId="0" applyNumberFormat="1" applyFont="1" applyBorder="1" applyAlignment="1">
      <alignment/>
    </xf>
    <xf numFmtId="4" fontId="75" fillId="31" borderId="18" xfId="0" applyNumberFormat="1" applyFont="1" applyFill="1" applyBorder="1" applyAlignment="1">
      <alignment/>
    </xf>
    <xf numFmtId="49" fontId="84" fillId="0" borderId="8" xfId="0" applyNumberFormat="1" applyFont="1" applyFill="1" applyBorder="1" applyAlignment="1">
      <alignment vertical="center"/>
    </xf>
    <xf numFmtId="168" fontId="84" fillId="34" borderId="8" xfId="0" applyNumberFormat="1" applyFont="1" applyFill="1" applyBorder="1" applyAlignment="1">
      <alignment vertical="center"/>
    </xf>
    <xf numFmtId="168" fontId="84" fillId="35" borderId="8" xfId="0" applyNumberFormat="1" applyFont="1" applyFill="1" applyBorder="1" applyAlignment="1">
      <alignment vertical="center"/>
    </xf>
    <xf numFmtId="168" fontId="84" fillId="0" borderId="8" xfId="0" applyNumberFormat="1" applyFont="1" applyFill="1" applyBorder="1" applyAlignment="1">
      <alignment vertical="center"/>
    </xf>
    <xf numFmtId="168" fontId="84" fillId="0" borderId="8" xfId="0" applyNumberFormat="1" applyFont="1" applyFill="1" applyBorder="1" applyAlignment="1">
      <alignment vertical="center"/>
    </xf>
    <xf numFmtId="168" fontId="84" fillId="35" borderId="8" xfId="0" applyNumberFormat="1" applyFont="1" applyFill="1" applyBorder="1" applyAlignment="1">
      <alignment vertical="center"/>
    </xf>
    <xf numFmtId="4" fontId="10" fillId="38" borderId="8" xfId="0" applyNumberFormat="1" applyFont="1" applyFill="1" applyBorder="1" applyAlignment="1">
      <alignment horizontal="right" vertical="center"/>
    </xf>
    <xf numFmtId="168" fontId="8" fillId="40" borderId="16" xfId="0" applyNumberFormat="1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4" fontId="11" fillId="40" borderId="16" xfId="0" applyNumberFormat="1" applyFont="1" applyFill="1" applyBorder="1" applyAlignment="1">
      <alignment horizontal="right" vertical="center" wrapText="1"/>
    </xf>
    <xf numFmtId="4" fontId="90" fillId="38" borderId="25" xfId="0" applyNumberFormat="1" applyFont="1" applyFill="1" applyBorder="1" applyAlignment="1">
      <alignment horizontal="right"/>
    </xf>
    <xf numFmtId="4" fontId="13" fillId="38" borderId="0" xfId="0" applyNumberFormat="1" applyFont="1" applyFill="1" applyBorder="1" applyAlignment="1">
      <alignment horizontal="right"/>
    </xf>
    <xf numFmtId="0" fontId="91" fillId="0" borderId="0" xfId="0" applyFont="1" applyBorder="1" applyAlignment="1">
      <alignment/>
    </xf>
    <xf numFmtId="4" fontId="91" fillId="0" borderId="0" xfId="0" applyNumberFormat="1" applyFont="1" applyBorder="1" applyAlignment="1">
      <alignment/>
    </xf>
    <xf numFmtId="4" fontId="91" fillId="38" borderId="34" xfId="0" applyNumberFormat="1" applyFont="1" applyFill="1" applyBorder="1" applyAlignment="1">
      <alignment horizontal="right"/>
    </xf>
    <xf numFmtId="49" fontId="8" fillId="47" borderId="8" xfId="0" applyNumberFormat="1" applyFont="1" applyFill="1" applyBorder="1" applyAlignment="1">
      <alignment horizontal="center" vertical="center" wrapText="1"/>
    </xf>
    <xf numFmtId="0" fontId="8" fillId="38" borderId="8" xfId="0" applyFont="1" applyFill="1" applyBorder="1" applyAlignment="1">
      <alignment horizontal="left" vertical="center" wrapText="1"/>
    </xf>
    <xf numFmtId="0" fontId="8" fillId="47" borderId="8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37" xfId="0" applyFont="1" applyBorder="1" applyAlignment="1">
      <alignment horizontal="center" vertical="top" wrapText="1"/>
    </xf>
    <xf numFmtId="0" fontId="68" fillId="0" borderId="38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center" vertical="top" wrapText="1"/>
    </xf>
    <xf numFmtId="0" fontId="62" fillId="0" borderId="37" xfId="0" applyFont="1" applyBorder="1" applyAlignment="1">
      <alignment vertical="top" wrapText="1"/>
    </xf>
    <xf numFmtId="0" fontId="62" fillId="0" borderId="38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9" fillId="0" borderId="37" xfId="0" applyFont="1" applyBorder="1" applyAlignment="1">
      <alignment vertical="top" wrapText="1"/>
    </xf>
    <xf numFmtId="0" fontId="69" fillId="0" borderId="38" xfId="0" applyFont="1" applyBorder="1" applyAlignment="1">
      <alignment vertical="top" wrapText="1"/>
    </xf>
    <xf numFmtId="0" fontId="69" fillId="0" borderId="13" xfId="0" applyFont="1" applyBorder="1" applyAlignment="1">
      <alignment vertical="top" wrapText="1"/>
    </xf>
    <xf numFmtId="0" fontId="69" fillId="0" borderId="37" xfId="0" applyFont="1" applyBorder="1" applyAlignment="1">
      <alignment horizontal="center" vertical="top" wrapText="1"/>
    </xf>
    <xf numFmtId="0" fontId="69" fillId="0" borderId="13" xfId="0" applyFont="1" applyBorder="1" applyAlignment="1">
      <alignment horizontal="center" vertical="top" wrapText="1"/>
    </xf>
    <xf numFmtId="0" fontId="68" fillId="0" borderId="0" xfId="0" applyFont="1" applyAlignment="1">
      <alignment horizontal="center" wrapText="1"/>
    </xf>
    <xf numFmtId="0" fontId="69" fillId="0" borderId="38" xfId="0" applyFont="1" applyBorder="1" applyAlignment="1">
      <alignment horizontal="center" vertical="top" wrapText="1"/>
    </xf>
    <xf numFmtId="0" fontId="71" fillId="0" borderId="39" xfId="0" applyFont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 wrapText="1"/>
    </xf>
    <xf numFmtId="0" fontId="71" fillId="0" borderId="11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center" vertical="top" wrapText="1"/>
    </xf>
    <xf numFmtId="0" fontId="71" fillId="0" borderId="15" xfId="0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71" fillId="0" borderId="37" xfId="0" applyFont="1" applyBorder="1" applyAlignment="1">
      <alignment vertical="top" wrapText="1"/>
    </xf>
    <xf numFmtId="0" fontId="71" fillId="0" borderId="38" xfId="0" applyFont="1" applyBorder="1" applyAlignment="1">
      <alignment vertical="top" wrapText="1"/>
    </xf>
    <xf numFmtId="0" fontId="71" fillId="0" borderId="13" xfId="0" applyFont="1" applyBorder="1" applyAlignment="1">
      <alignment vertical="top" wrapText="1"/>
    </xf>
    <xf numFmtId="0" fontId="71" fillId="0" borderId="39" xfId="0" applyFont="1" applyBorder="1" applyAlignment="1">
      <alignment vertical="top" wrapText="1"/>
    </xf>
    <xf numFmtId="0" fontId="71" fillId="0" borderId="11" xfId="0" applyFont="1" applyBorder="1" applyAlignment="1">
      <alignment vertical="top" wrapText="1"/>
    </xf>
    <xf numFmtId="0" fontId="71" fillId="0" borderId="41" xfId="0" applyFont="1" applyBorder="1" applyAlignment="1">
      <alignment vertical="top" wrapText="1"/>
    </xf>
    <xf numFmtId="0" fontId="71" fillId="0" borderId="12" xfId="0" applyFont="1" applyBorder="1" applyAlignment="1">
      <alignment vertical="top" wrapText="1"/>
    </xf>
    <xf numFmtId="4" fontId="75" fillId="0" borderId="0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right"/>
    </xf>
    <xf numFmtId="0" fontId="63" fillId="0" borderId="32" xfId="0" applyFont="1" applyBorder="1" applyAlignment="1">
      <alignment horizontal="right"/>
    </xf>
    <xf numFmtId="4" fontId="89" fillId="0" borderId="25" xfId="0" applyNumberFormat="1" applyFont="1" applyBorder="1" applyAlignment="1">
      <alignment horizontal="center"/>
    </xf>
    <xf numFmtId="0" fontId="89" fillId="0" borderId="34" xfId="0" applyFont="1" applyBorder="1" applyAlignment="1">
      <alignment horizontal="center"/>
    </xf>
    <xf numFmtId="0" fontId="88" fillId="0" borderId="0" xfId="0" applyFont="1" applyBorder="1" applyAlignment="1">
      <alignment horizontal="right"/>
    </xf>
    <xf numFmtId="0" fontId="89" fillId="0" borderId="0" xfId="0" applyFont="1" applyBorder="1" applyAlignment="1">
      <alignment horizontal="center"/>
    </xf>
    <xf numFmtId="0" fontId="92" fillId="0" borderId="29" xfId="0" applyFont="1" applyBorder="1" applyAlignment="1">
      <alignment horizontal="right"/>
    </xf>
    <xf numFmtId="0" fontId="92" fillId="0" borderId="42" xfId="0" applyFont="1" applyBorder="1" applyAlignment="1">
      <alignment horizontal="right"/>
    </xf>
    <xf numFmtId="0" fontId="92" fillId="0" borderId="0" xfId="0" applyFont="1" applyBorder="1" applyAlignment="1">
      <alignment horizontal="right"/>
    </xf>
    <xf numFmtId="168" fontId="84" fillId="0" borderId="16" xfId="0" applyNumberFormat="1" applyFont="1" applyFill="1" applyBorder="1" applyAlignment="1">
      <alignment horizontal="center" vertical="center"/>
    </xf>
    <xf numFmtId="168" fontId="84" fillId="0" borderId="20" xfId="0" applyNumberFormat="1" applyFont="1" applyFill="1" applyBorder="1" applyAlignment="1">
      <alignment horizontal="center" vertical="center"/>
    </xf>
    <xf numFmtId="0" fontId="69" fillId="0" borderId="43" xfId="0" applyFont="1" applyBorder="1" applyAlignment="1">
      <alignment horizontal="center" vertical="top" wrapText="1"/>
    </xf>
    <xf numFmtId="0" fontId="69" fillId="0" borderId="44" xfId="0" applyFont="1" applyBorder="1" applyAlignment="1">
      <alignment horizontal="center" vertical="top" wrapText="1"/>
    </xf>
    <xf numFmtId="0" fontId="69" fillId="0" borderId="39" xfId="0" applyFont="1" applyBorder="1" applyAlignment="1">
      <alignment horizontal="center" vertical="top" wrapText="1"/>
    </xf>
    <xf numFmtId="0" fontId="69" fillId="0" borderId="40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69" fillId="0" borderId="41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91" fillId="0" borderId="0" xfId="0" applyFont="1" applyBorder="1" applyAlignment="1">
      <alignment horizontal="right"/>
    </xf>
    <xf numFmtId="4" fontId="75" fillId="0" borderId="0" xfId="0" applyNumberFormat="1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/>
  </dxfs>
  <tableStyles count="1" defaultTableStyle="TableStyleMedium9" defaultPivotStyle="PivotStyleLight16">
    <tableStyle name="Styl tabeli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14" sqref="B14"/>
    </sheetView>
  </sheetViews>
  <sheetFormatPr defaultColWidth="8.796875" defaultRowHeight="14.25"/>
  <cols>
    <col min="2" max="2" width="27.59765625" style="0" customWidth="1"/>
    <col min="3" max="3" width="11" style="0" customWidth="1"/>
    <col min="4" max="4" width="19.19921875" style="0" customWidth="1"/>
    <col min="5" max="5" width="16.3984375" style="0" customWidth="1"/>
    <col min="6" max="6" width="12.3984375" style="0" customWidth="1"/>
  </cols>
  <sheetData>
    <row r="1" spans="1:6" ht="15.75">
      <c r="A1" s="480" t="s">
        <v>80</v>
      </c>
      <c r="B1" s="480"/>
      <c r="C1" s="480"/>
      <c r="D1" s="480"/>
      <c r="E1" s="480"/>
      <c r="F1" s="480"/>
    </row>
    <row r="2" spans="1:6" ht="15.75">
      <c r="A2" s="480" t="s">
        <v>81</v>
      </c>
      <c r="B2" s="480"/>
      <c r="C2" s="480"/>
      <c r="D2" s="480"/>
      <c r="E2" s="480"/>
      <c r="F2" s="480"/>
    </row>
    <row r="3" spans="1:6" ht="15.75">
      <c r="A3" s="42"/>
      <c r="B3" s="43"/>
      <c r="C3" s="43"/>
      <c r="D3" s="43"/>
      <c r="E3" s="43"/>
      <c r="F3" s="43"/>
    </row>
    <row r="4" spans="1:6" ht="15.75">
      <c r="A4" s="480" t="s">
        <v>82</v>
      </c>
      <c r="B4" s="480"/>
      <c r="C4" s="480"/>
      <c r="D4" s="480"/>
      <c r="E4" s="480"/>
      <c r="F4" s="480"/>
    </row>
    <row r="5" spans="1:6" ht="15.75">
      <c r="A5" s="480" t="s">
        <v>83</v>
      </c>
      <c r="B5" s="480"/>
      <c r="C5" s="480"/>
      <c r="D5" s="480"/>
      <c r="E5" s="480"/>
      <c r="F5" s="480"/>
    </row>
    <row r="6" spans="1:10" ht="20.25">
      <c r="A6" s="481" t="s">
        <v>84</v>
      </c>
      <c r="B6" s="481"/>
      <c r="C6" s="481"/>
      <c r="D6" s="481"/>
      <c r="E6" s="481"/>
      <c r="F6" s="481"/>
      <c r="J6" s="41"/>
    </row>
    <row r="7" ht="15.75">
      <c r="A7" s="15"/>
    </row>
    <row r="8" spans="1:6" ht="18.75">
      <c r="A8" s="482" t="s">
        <v>85</v>
      </c>
      <c r="B8" s="482"/>
      <c r="C8" s="482"/>
      <c r="D8" s="482"/>
      <c r="E8" s="482"/>
      <c r="F8" s="482"/>
    </row>
    <row r="9" ht="19.5" thickBot="1">
      <c r="H9" s="1"/>
    </row>
    <row r="10" spans="1:6" ht="36.75" customHeight="1">
      <c r="A10" s="483" t="s">
        <v>86</v>
      </c>
      <c r="B10" s="483" t="s">
        <v>3</v>
      </c>
      <c r="C10" s="483" t="s">
        <v>39</v>
      </c>
      <c r="D10" s="483" t="s">
        <v>87</v>
      </c>
      <c r="E10" s="483" t="s">
        <v>40</v>
      </c>
      <c r="F10" s="16" t="s">
        <v>41</v>
      </c>
    </row>
    <row r="11" spans="1:6" ht="18.75">
      <c r="A11" s="484"/>
      <c r="B11" s="484"/>
      <c r="C11" s="484"/>
      <c r="D11" s="484"/>
      <c r="E11" s="484"/>
      <c r="F11" s="17"/>
    </row>
    <row r="12" spans="1:6" ht="19.5" thickBot="1">
      <c r="A12" s="485"/>
      <c r="B12" s="485"/>
      <c r="C12" s="485"/>
      <c r="D12" s="485"/>
      <c r="E12" s="485"/>
      <c r="F12" s="18">
        <v>0.2111111111111111</v>
      </c>
    </row>
    <row r="13" spans="1:6" ht="27" customHeight="1" thickBot="1">
      <c r="A13" s="1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</row>
    <row r="14" spans="1:6" ht="51" customHeight="1" thickBot="1">
      <c r="A14" s="19" t="s">
        <v>88</v>
      </c>
      <c r="B14" s="21" t="s">
        <v>89</v>
      </c>
      <c r="C14" s="6"/>
      <c r="D14" s="23"/>
      <c r="E14" s="23"/>
      <c r="F14" s="6"/>
    </row>
    <row r="15" spans="1:6" ht="29.25" customHeight="1" thickBot="1">
      <c r="A15" s="19" t="s">
        <v>90</v>
      </c>
      <c r="B15" s="21" t="s">
        <v>91</v>
      </c>
      <c r="C15" s="6"/>
      <c r="D15" s="23">
        <f>SUM(D16:D23)</f>
        <v>0</v>
      </c>
      <c r="E15" s="23">
        <f>SUM(E16:E23)</f>
        <v>0</v>
      </c>
      <c r="F15" s="6"/>
    </row>
    <row r="16" spans="1:6" ht="19.5" thickBot="1">
      <c r="A16" s="19"/>
      <c r="B16" s="21"/>
      <c r="C16" s="6"/>
      <c r="D16" s="23"/>
      <c r="E16" s="23"/>
      <c r="F16" s="6"/>
    </row>
    <row r="17" spans="1:6" ht="19.5" thickBot="1">
      <c r="A17" s="19"/>
      <c r="B17" s="21"/>
      <c r="C17" s="6"/>
      <c r="D17" s="23"/>
      <c r="E17" s="23"/>
      <c r="F17" s="6"/>
    </row>
    <row r="18" spans="1:6" ht="19.5" thickBot="1">
      <c r="A18" s="19"/>
      <c r="B18" s="21"/>
      <c r="C18" s="6"/>
      <c r="D18" s="23"/>
      <c r="E18" s="23"/>
      <c r="F18" s="6"/>
    </row>
    <row r="19" spans="1:6" ht="19.5" thickBot="1">
      <c r="A19" s="19"/>
      <c r="B19" s="21"/>
      <c r="C19" s="6"/>
      <c r="D19" s="23"/>
      <c r="E19" s="23"/>
      <c r="F19" s="6"/>
    </row>
    <row r="20" spans="1:6" ht="19.5" thickBot="1">
      <c r="A20" s="19"/>
      <c r="B20" s="21"/>
      <c r="C20" s="6"/>
      <c r="D20" s="23"/>
      <c r="E20" s="23"/>
      <c r="F20" s="6"/>
    </row>
    <row r="21" spans="1:6" ht="19.5" thickBot="1">
      <c r="A21" s="19"/>
      <c r="B21" s="21"/>
      <c r="C21" s="6"/>
      <c r="D21" s="23"/>
      <c r="E21" s="23"/>
      <c r="F21" s="6"/>
    </row>
    <row r="22" spans="1:6" ht="19.5" thickBot="1">
      <c r="A22" s="19"/>
      <c r="B22" s="21"/>
      <c r="C22" s="6"/>
      <c r="D22" s="23"/>
      <c r="E22" s="23"/>
      <c r="F22" s="6"/>
    </row>
    <row r="23" spans="1:6" ht="19.5" thickBot="1">
      <c r="A23" s="19"/>
      <c r="B23" s="21"/>
      <c r="C23" s="6"/>
      <c r="D23" s="23"/>
      <c r="E23" s="23"/>
      <c r="F23" s="6"/>
    </row>
    <row r="24" spans="1:6" ht="33" customHeight="1" thickBot="1">
      <c r="A24" s="19" t="s">
        <v>92</v>
      </c>
      <c r="B24" s="21" t="s">
        <v>93</v>
      </c>
      <c r="C24" s="6"/>
      <c r="D24" s="23">
        <f>SUM(D25:D33)</f>
        <v>0</v>
      </c>
      <c r="E24" s="23">
        <f>SUM(E25:E33)</f>
        <v>0</v>
      </c>
      <c r="F24" s="6"/>
    </row>
    <row r="25" spans="1:6" ht="19.5" thickBot="1">
      <c r="A25" s="19"/>
      <c r="B25" s="21"/>
      <c r="C25" s="6"/>
      <c r="D25" s="23"/>
      <c r="E25" s="23"/>
      <c r="F25" s="6"/>
    </row>
    <row r="26" spans="1:6" ht="19.5" thickBot="1">
      <c r="A26" s="19"/>
      <c r="B26" s="21"/>
      <c r="C26" s="6"/>
      <c r="D26" s="23"/>
      <c r="E26" s="23"/>
      <c r="F26" s="6"/>
    </row>
    <row r="27" spans="1:6" ht="19.5" thickBot="1">
      <c r="A27" s="19"/>
      <c r="B27" s="21"/>
      <c r="C27" s="6"/>
      <c r="D27" s="23"/>
      <c r="E27" s="23"/>
      <c r="F27" s="6"/>
    </row>
    <row r="28" spans="1:6" ht="19.5" thickBot="1">
      <c r="A28" s="19"/>
      <c r="B28" s="21"/>
      <c r="C28" s="6"/>
      <c r="D28" s="23"/>
      <c r="E28" s="23"/>
      <c r="F28" s="6"/>
    </row>
    <row r="29" spans="1:6" ht="19.5" thickBot="1">
      <c r="A29" s="19"/>
      <c r="B29" s="21"/>
      <c r="C29" s="6"/>
      <c r="D29" s="23"/>
      <c r="E29" s="23"/>
      <c r="F29" s="6"/>
    </row>
    <row r="30" spans="1:6" ht="19.5" thickBot="1">
      <c r="A30" s="19"/>
      <c r="B30" s="21"/>
      <c r="C30" s="6"/>
      <c r="D30" s="23"/>
      <c r="E30" s="23"/>
      <c r="F30" s="6"/>
    </row>
    <row r="31" spans="1:6" ht="19.5" thickBot="1">
      <c r="A31" s="19"/>
      <c r="B31" s="21"/>
      <c r="C31" s="6"/>
      <c r="D31" s="23"/>
      <c r="E31" s="23"/>
      <c r="F31" s="6"/>
    </row>
    <row r="32" spans="1:6" ht="19.5" thickBot="1">
      <c r="A32" s="19"/>
      <c r="B32" s="21"/>
      <c r="C32" s="6"/>
      <c r="D32" s="23"/>
      <c r="E32" s="23"/>
      <c r="F32" s="6"/>
    </row>
    <row r="33" spans="1:6" ht="19.5" thickBot="1">
      <c r="A33" s="19"/>
      <c r="B33" s="21"/>
      <c r="C33" s="6"/>
      <c r="D33" s="23"/>
      <c r="E33" s="23"/>
      <c r="F33" s="6"/>
    </row>
    <row r="34" spans="1:6" ht="57" thickBot="1">
      <c r="A34" s="19" t="s">
        <v>94</v>
      </c>
      <c r="B34" s="21" t="s">
        <v>95</v>
      </c>
      <c r="C34" s="6"/>
      <c r="D34" s="23"/>
      <c r="E34" s="23"/>
      <c r="F34" s="6"/>
    </row>
    <row r="35" ht="15.75">
      <c r="A35" s="22"/>
    </row>
    <row r="36" ht="15.75">
      <c r="A36" s="22"/>
    </row>
    <row r="37" ht="15.75">
      <c r="A37" s="22"/>
    </row>
    <row r="38" ht="15.75">
      <c r="A38" s="22"/>
    </row>
    <row r="39" ht="18.75">
      <c r="A39" s="10" t="s">
        <v>96</v>
      </c>
    </row>
    <row r="40" spans="1:6" ht="18.75">
      <c r="A40" s="11" t="s">
        <v>36</v>
      </c>
      <c r="D40" s="2" t="s">
        <v>37</v>
      </c>
      <c r="F40" s="2"/>
    </row>
  </sheetData>
  <sheetProtection/>
  <mergeCells count="11">
    <mergeCell ref="A10:A12"/>
    <mergeCell ref="B10:B12"/>
    <mergeCell ref="C10:C12"/>
    <mergeCell ref="D10:D12"/>
    <mergeCell ref="E10:E12"/>
    <mergeCell ref="A1:F1"/>
    <mergeCell ref="A2:F2"/>
    <mergeCell ref="A4:F4"/>
    <mergeCell ref="A5:F5"/>
    <mergeCell ref="A6:F6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B11" sqref="B11:B12"/>
    </sheetView>
  </sheetViews>
  <sheetFormatPr defaultColWidth="8.796875" defaultRowHeight="14.25"/>
  <cols>
    <col min="1" max="1" width="12" style="0" customWidth="1"/>
    <col min="2" max="3" width="19.3984375" style="0" customWidth="1"/>
    <col min="4" max="4" width="17.19921875" style="0" customWidth="1"/>
    <col min="5" max="5" width="16.3984375" style="0" customWidth="1"/>
  </cols>
  <sheetData>
    <row r="1" spans="1:5" ht="15.75">
      <c r="A1" s="480" t="s">
        <v>58</v>
      </c>
      <c r="B1" s="480"/>
      <c r="C1" s="480"/>
      <c r="D1" s="480"/>
      <c r="E1" s="480"/>
    </row>
    <row r="2" spans="1:5" ht="15.75">
      <c r="A2" s="480" t="s">
        <v>38</v>
      </c>
      <c r="B2" s="480"/>
      <c r="C2" s="480"/>
      <c r="D2" s="480"/>
      <c r="E2" s="480"/>
    </row>
    <row r="3" ht="15.75">
      <c r="A3" s="12"/>
    </row>
    <row r="4" spans="1:5" ht="15.75">
      <c r="A4" s="480" t="s">
        <v>59</v>
      </c>
      <c r="B4" s="480"/>
      <c r="C4" s="480"/>
      <c r="D4" s="480"/>
      <c r="E4" s="480"/>
    </row>
    <row r="5" spans="1:5" ht="15.75">
      <c r="A5" s="480" t="s">
        <v>60</v>
      </c>
      <c r="B5" s="480"/>
      <c r="C5" s="480"/>
      <c r="D5" s="480"/>
      <c r="E5" s="480"/>
    </row>
    <row r="6" ht="18.75">
      <c r="A6" s="11"/>
    </row>
    <row r="7" spans="1:5" ht="48.75" customHeight="1">
      <c r="A7" s="494" t="s">
        <v>61</v>
      </c>
      <c r="B7" s="494"/>
      <c r="C7" s="494"/>
      <c r="D7" s="494"/>
      <c r="E7" s="494"/>
    </row>
    <row r="8" ht="18.75">
      <c r="A8" s="11"/>
    </row>
    <row r="9" ht="15.75">
      <c r="A9" s="32" t="s">
        <v>62</v>
      </c>
    </row>
    <row r="10" ht="16.5" thickBot="1">
      <c r="A10" s="33" t="s">
        <v>63</v>
      </c>
    </row>
    <row r="11" spans="1:5" ht="46.5" customHeight="1">
      <c r="A11" s="483" t="s">
        <v>39</v>
      </c>
      <c r="B11" s="492" t="s">
        <v>64</v>
      </c>
      <c r="C11" s="492" t="s">
        <v>65</v>
      </c>
      <c r="D11" s="4" t="s">
        <v>66</v>
      </c>
      <c r="E11" s="492" t="s">
        <v>68</v>
      </c>
    </row>
    <row r="12" spans="1:5" ht="16.5" thickBot="1">
      <c r="A12" s="485"/>
      <c r="B12" s="493"/>
      <c r="C12" s="493"/>
      <c r="D12" s="5" t="s">
        <v>67</v>
      </c>
      <c r="E12" s="493"/>
    </row>
    <row r="13" spans="1:5" ht="27" customHeight="1" thickBot="1">
      <c r="A13" s="20"/>
      <c r="B13" s="9"/>
      <c r="C13" s="5"/>
      <c r="D13" s="5"/>
      <c r="E13" s="5"/>
    </row>
    <row r="14" spans="1:5" ht="30.75" customHeight="1" thickBot="1">
      <c r="A14" s="20"/>
      <c r="B14" s="9"/>
      <c r="C14" s="5"/>
      <c r="D14" s="5"/>
      <c r="E14" s="5"/>
    </row>
    <row r="15" spans="1:5" ht="14.25">
      <c r="A15" s="486"/>
      <c r="B15" s="486"/>
      <c r="C15" s="486"/>
      <c r="D15" s="486"/>
      <c r="E15" s="486"/>
    </row>
    <row r="16" spans="1:5" ht="14.25">
      <c r="A16" s="487"/>
      <c r="B16" s="487"/>
      <c r="C16" s="487"/>
      <c r="D16" s="487"/>
      <c r="E16" s="487"/>
    </row>
    <row r="17" spans="1:5" ht="15" thickBot="1">
      <c r="A17" s="487"/>
      <c r="B17" s="487"/>
      <c r="C17" s="487"/>
      <c r="D17" s="487"/>
      <c r="E17" s="487"/>
    </row>
    <row r="18" spans="1:5" ht="15" hidden="1" thickBot="1">
      <c r="A18" s="488"/>
      <c r="B18" s="488"/>
      <c r="C18" s="488"/>
      <c r="D18" s="488"/>
      <c r="E18" s="488"/>
    </row>
    <row r="19" spans="1:5" ht="14.25">
      <c r="A19" s="486"/>
      <c r="B19" s="486"/>
      <c r="C19" s="486"/>
      <c r="D19" s="486"/>
      <c r="E19" s="486"/>
    </row>
    <row r="20" spans="1:5" ht="14.25">
      <c r="A20" s="487"/>
      <c r="B20" s="487"/>
      <c r="C20" s="487"/>
      <c r="D20" s="487"/>
      <c r="E20" s="487"/>
    </row>
    <row r="21" spans="1:5" ht="14.25">
      <c r="A21" s="487"/>
      <c r="B21" s="487"/>
      <c r="C21" s="487"/>
      <c r="D21" s="487"/>
      <c r="E21" s="487"/>
    </row>
    <row r="22" spans="1:5" ht="0.75" customHeight="1" thickBot="1">
      <c r="A22" s="488"/>
      <c r="B22" s="488"/>
      <c r="C22" s="488"/>
      <c r="D22" s="488"/>
      <c r="E22" s="488"/>
    </row>
    <row r="23" spans="1:5" ht="14.25">
      <c r="A23" s="486"/>
      <c r="B23" s="486"/>
      <c r="C23" s="486"/>
      <c r="D23" s="486"/>
      <c r="E23" s="486"/>
    </row>
    <row r="24" spans="1:5" ht="14.25">
      <c r="A24" s="487"/>
      <c r="B24" s="487"/>
      <c r="C24" s="487"/>
      <c r="D24" s="487"/>
      <c r="E24" s="487"/>
    </row>
    <row r="25" spans="1:5" ht="8.25" customHeight="1">
      <c r="A25" s="487"/>
      <c r="B25" s="487"/>
      <c r="C25" s="487"/>
      <c r="D25" s="487"/>
      <c r="E25" s="487"/>
    </row>
    <row r="26" spans="1:5" ht="15" hidden="1" thickBot="1">
      <c r="A26" s="488"/>
      <c r="B26" s="488"/>
      <c r="C26" s="488"/>
      <c r="D26" s="488"/>
      <c r="E26" s="488"/>
    </row>
    <row r="27" spans="1:5" ht="16.5" thickBot="1">
      <c r="A27" s="20"/>
      <c r="B27" s="9"/>
      <c r="C27" s="9"/>
      <c r="D27" s="9"/>
      <c r="E27" s="9"/>
    </row>
    <row r="28" spans="1:5" ht="14.25">
      <c r="A28" s="486"/>
      <c r="B28" s="486"/>
      <c r="C28" s="486"/>
      <c r="D28" s="486"/>
      <c r="E28" s="486"/>
    </row>
    <row r="29" spans="1:5" ht="14.25">
      <c r="A29" s="487"/>
      <c r="B29" s="487"/>
      <c r="C29" s="487"/>
      <c r="D29" s="487"/>
      <c r="E29" s="487"/>
    </row>
    <row r="30" spans="1:5" ht="14.25">
      <c r="A30" s="487"/>
      <c r="B30" s="487"/>
      <c r="C30" s="487"/>
      <c r="D30" s="487"/>
      <c r="E30" s="487"/>
    </row>
    <row r="31" spans="1:5" ht="4.5" customHeight="1" thickBot="1">
      <c r="A31" s="488"/>
      <c r="B31" s="488"/>
      <c r="C31" s="488"/>
      <c r="D31" s="488"/>
      <c r="E31" s="488"/>
    </row>
    <row r="32" spans="1:5" ht="32.25" customHeight="1">
      <c r="A32" s="486"/>
      <c r="B32" s="489" t="s">
        <v>69</v>
      </c>
      <c r="C32" s="486"/>
      <c r="D32" s="486"/>
      <c r="E32" s="486"/>
    </row>
    <row r="33" spans="1:5" ht="15" thickBot="1">
      <c r="A33" s="488"/>
      <c r="B33" s="491"/>
      <c r="C33" s="488"/>
      <c r="D33" s="488"/>
      <c r="E33" s="488"/>
    </row>
    <row r="34" ht="15.75">
      <c r="A34" s="32"/>
    </row>
    <row r="35" ht="15.75">
      <c r="A35" s="32"/>
    </row>
    <row r="36" ht="15.75">
      <c r="A36" s="32"/>
    </row>
    <row r="37" ht="15.75">
      <c r="A37" s="32"/>
    </row>
    <row r="38" ht="18.75">
      <c r="A38" s="10" t="s">
        <v>35</v>
      </c>
    </row>
    <row r="39" spans="1:6" ht="18.75">
      <c r="A39" s="11" t="s">
        <v>36</v>
      </c>
      <c r="F39" s="2" t="s">
        <v>37</v>
      </c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spans="1:5" ht="15.75">
      <c r="A44" s="480" t="s">
        <v>70</v>
      </c>
      <c r="B44" s="480"/>
      <c r="C44" s="480"/>
      <c r="D44" s="480"/>
      <c r="E44" s="480"/>
    </row>
    <row r="45" spans="1:5" ht="15.75">
      <c r="A45" s="480" t="s">
        <v>38</v>
      </c>
      <c r="B45" s="480"/>
      <c r="C45" s="480"/>
      <c r="D45" s="480"/>
      <c r="E45" s="480"/>
    </row>
    <row r="46" ht="15.75">
      <c r="A46" s="12"/>
    </row>
    <row r="47" spans="1:5" ht="15.75">
      <c r="A47" s="480" t="s">
        <v>71</v>
      </c>
      <c r="B47" s="480"/>
      <c r="C47" s="480"/>
      <c r="D47" s="480"/>
      <c r="E47" s="480"/>
    </row>
    <row r="48" spans="1:5" ht="15.75">
      <c r="A48" s="480" t="s">
        <v>72</v>
      </c>
      <c r="B48" s="480"/>
      <c r="C48" s="480"/>
      <c r="D48" s="480"/>
      <c r="E48" s="480"/>
    </row>
    <row r="49" ht="18.75">
      <c r="A49" s="11"/>
    </row>
    <row r="50" ht="15">
      <c r="A50" s="35"/>
    </row>
    <row r="51" spans="1:2" ht="14.25">
      <c r="A51" s="36" t="s">
        <v>73</v>
      </c>
      <c r="B51" s="37" t="s">
        <v>74</v>
      </c>
    </row>
    <row r="52" ht="16.5" thickBot="1">
      <c r="A52" s="15" t="s">
        <v>63</v>
      </c>
    </row>
    <row r="53" spans="1:5" ht="15.75">
      <c r="A53" s="492" t="s">
        <v>75</v>
      </c>
      <c r="B53" s="4"/>
      <c r="C53" s="492" t="s">
        <v>46</v>
      </c>
      <c r="D53" s="492" t="s">
        <v>40</v>
      </c>
      <c r="E53" s="4" t="s">
        <v>41</v>
      </c>
    </row>
    <row r="54" spans="1:5" ht="31.5">
      <c r="A54" s="495"/>
      <c r="B54" s="38" t="s">
        <v>76</v>
      </c>
      <c r="C54" s="495"/>
      <c r="D54" s="495"/>
      <c r="E54" s="38"/>
    </row>
    <row r="55" spans="1:5" ht="16.5" thickBot="1">
      <c r="A55" s="493"/>
      <c r="B55" s="8"/>
      <c r="C55" s="493"/>
      <c r="D55" s="493"/>
      <c r="E55" s="39">
        <v>0.16874999999999998</v>
      </c>
    </row>
    <row r="56" spans="1:5" ht="14.25">
      <c r="A56" s="489"/>
      <c r="B56" s="489"/>
      <c r="C56" s="489"/>
      <c r="D56" s="489"/>
      <c r="E56" s="489"/>
    </row>
    <row r="57" spans="1:5" ht="14.25">
      <c r="A57" s="490"/>
      <c r="B57" s="490"/>
      <c r="C57" s="490"/>
      <c r="D57" s="490"/>
      <c r="E57" s="490"/>
    </row>
    <row r="58" spans="1:5" ht="14.25">
      <c r="A58" s="490"/>
      <c r="B58" s="490"/>
      <c r="C58" s="490"/>
      <c r="D58" s="490"/>
      <c r="E58" s="490"/>
    </row>
    <row r="59" spans="1:5" ht="15" thickBot="1">
      <c r="A59" s="491"/>
      <c r="B59" s="491"/>
      <c r="C59" s="491"/>
      <c r="D59" s="491"/>
      <c r="E59" s="491"/>
    </row>
    <row r="60" spans="1:5" ht="14.25">
      <c r="A60" s="489"/>
      <c r="B60" s="489"/>
      <c r="C60" s="489"/>
      <c r="D60" s="489"/>
      <c r="E60" s="489"/>
    </row>
    <row r="61" spans="1:5" ht="14.25">
      <c r="A61" s="490"/>
      <c r="B61" s="490"/>
      <c r="C61" s="490"/>
      <c r="D61" s="490"/>
      <c r="E61" s="490"/>
    </row>
    <row r="62" spans="1:5" ht="14.25">
      <c r="A62" s="490"/>
      <c r="B62" s="490"/>
      <c r="C62" s="490"/>
      <c r="D62" s="490"/>
      <c r="E62" s="490"/>
    </row>
    <row r="63" spans="1:5" ht="15" thickBot="1">
      <c r="A63" s="491"/>
      <c r="B63" s="491"/>
      <c r="C63" s="491"/>
      <c r="D63" s="491"/>
      <c r="E63" s="491"/>
    </row>
    <row r="64" spans="1:5" ht="14.25">
      <c r="A64" s="489"/>
      <c r="B64" s="489"/>
      <c r="C64" s="489"/>
      <c r="D64" s="489"/>
      <c r="E64" s="489"/>
    </row>
    <row r="65" spans="1:5" ht="14.25">
      <c r="A65" s="490"/>
      <c r="B65" s="490"/>
      <c r="C65" s="490"/>
      <c r="D65" s="490"/>
      <c r="E65" s="490"/>
    </row>
    <row r="66" spans="1:5" ht="14.25">
      <c r="A66" s="490"/>
      <c r="B66" s="490"/>
      <c r="C66" s="490"/>
      <c r="D66" s="490"/>
      <c r="E66" s="490"/>
    </row>
    <row r="67" spans="1:5" ht="15" thickBot="1">
      <c r="A67" s="491"/>
      <c r="B67" s="491"/>
      <c r="C67" s="491"/>
      <c r="D67" s="491"/>
      <c r="E67" s="491"/>
    </row>
    <row r="68" spans="1:5" ht="14.25">
      <c r="A68" s="489"/>
      <c r="B68" s="489"/>
      <c r="C68" s="489"/>
      <c r="D68" s="489"/>
      <c r="E68" s="489"/>
    </row>
    <row r="69" spans="1:5" ht="14.25">
      <c r="A69" s="490"/>
      <c r="B69" s="490"/>
      <c r="C69" s="490"/>
      <c r="D69" s="490"/>
      <c r="E69" s="490"/>
    </row>
    <row r="70" spans="1:5" ht="14.25">
      <c r="A70" s="490"/>
      <c r="B70" s="490"/>
      <c r="C70" s="490"/>
      <c r="D70" s="490"/>
      <c r="E70" s="490"/>
    </row>
    <row r="71" spans="1:5" ht="15" thickBot="1">
      <c r="A71" s="491"/>
      <c r="B71" s="491"/>
      <c r="C71" s="491"/>
      <c r="D71" s="491"/>
      <c r="E71" s="491"/>
    </row>
    <row r="72" spans="1:5" ht="44.25" customHeight="1" thickBot="1">
      <c r="A72" s="25"/>
      <c r="B72" s="40"/>
      <c r="C72" s="40"/>
      <c r="D72" s="40"/>
      <c r="E72" s="40"/>
    </row>
    <row r="73" spans="1:5" ht="14.25">
      <c r="A73" s="489"/>
      <c r="B73" s="489"/>
      <c r="C73" s="489"/>
      <c r="D73" s="489"/>
      <c r="E73" s="489"/>
    </row>
    <row r="74" spans="1:5" ht="14.25">
      <c r="A74" s="490"/>
      <c r="B74" s="490"/>
      <c r="C74" s="490"/>
      <c r="D74" s="490"/>
      <c r="E74" s="490"/>
    </row>
    <row r="75" spans="1:5" ht="14.25">
      <c r="A75" s="490"/>
      <c r="B75" s="490"/>
      <c r="C75" s="490"/>
      <c r="D75" s="490"/>
      <c r="E75" s="490"/>
    </row>
    <row r="76" spans="1:5" ht="15" thickBot="1">
      <c r="A76" s="491"/>
      <c r="B76" s="491"/>
      <c r="C76" s="491"/>
      <c r="D76" s="491"/>
      <c r="E76" s="491"/>
    </row>
    <row r="77" spans="1:5" ht="15.75">
      <c r="A77" s="489"/>
      <c r="B77" s="34"/>
      <c r="C77" s="489"/>
      <c r="D77" s="489"/>
      <c r="E77" s="489"/>
    </row>
    <row r="78" spans="1:5" ht="31.5">
      <c r="A78" s="490"/>
      <c r="B78" s="34" t="s">
        <v>77</v>
      </c>
      <c r="C78" s="490"/>
      <c r="D78" s="490"/>
      <c r="E78" s="490"/>
    </row>
    <row r="79" spans="1:5" ht="16.5" thickBot="1">
      <c r="A79" s="491"/>
      <c r="B79" s="40" t="s">
        <v>78</v>
      </c>
      <c r="C79" s="491"/>
      <c r="D79" s="491"/>
      <c r="E79" s="491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8.75">
      <c r="A86" s="10" t="s">
        <v>79</v>
      </c>
    </row>
    <row r="87" spans="1:6" ht="18.75">
      <c r="A87" s="11" t="s">
        <v>36</v>
      </c>
      <c r="F87" s="2" t="s">
        <v>37</v>
      </c>
    </row>
  </sheetData>
  <sheetProtection/>
  <mergeCells count="70">
    <mergeCell ref="A48:E48"/>
    <mergeCell ref="A11:A12"/>
    <mergeCell ref="A53:A55"/>
    <mergeCell ref="B11:B12"/>
    <mergeCell ref="C53:C55"/>
    <mergeCell ref="D53:D55"/>
    <mergeCell ref="E28:E31"/>
    <mergeCell ref="A32:A33"/>
    <mergeCell ref="A28:A31"/>
    <mergeCell ref="B28:B31"/>
    <mergeCell ref="A77:A79"/>
    <mergeCell ref="C77:C79"/>
    <mergeCell ref="D77:D79"/>
    <mergeCell ref="E77:E79"/>
    <mergeCell ref="A68:A71"/>
    <mergeCell ref="B68:B71"/>
    <mergeCell ref="C68:C71"/>
    <mergeCell ref="D68:D71"/>
    <mergeCell ref="E68:E71"/>
    <mergeCell ref="A73:A76"/>
    <mergeCell ref="A1:E1"/>
    <mergeCell ref="A2:E2"/>
    <mergeCell ref="A4:E4"/>
    <mergeCell ref="A5:E5"/>
    <mergeCell ref="A7:E7"/>
    <mergeCell ref="A44:E44"/>
    <mergeCell ref="A23:A26"/>
    <mergeCell ref="E32:E33"/>
    <mergeCell ref="B19:B22"/>
    <mergeCell ref="C19:C22"/>
    <mergeCell ref="D56:D59"/>
    <mergeCell ref="B73:B76"/>
    <mergeCell ref="C73:C76"/>
    <mergeCell ref="D73:D76"/>
    <mergeCell ref="E73:E76"/>
    <mergeCell ref="A64:A67"/>
    <mergeCell ref="B64:B67"/>
    <mergeCell ref="C64:C67"/>
    <mergeCell ref="D64:D67"/>
    <mergeCell ref="E64:E67"/>
    <mergeCell ref="A19:A22"/>
    <mergeCell ref="E56:E59"/>
    <mergeCell ref="A60:A63"/>
    <mergeCell ref="B60:B63"/>
    <mergeCell ref="C60:C63"/>
    <mergeCell ref="C11:C12"/>
    <mergeCell ref="E11:E12"/>
    <mergeCell ref="B32:B33"/>
    <mergeCell ref="C32:C33"/>
    <mergeCell ref="D32:D33"/>
    <mergeCell ref="E23:E26"/>
    <mergeCell ref="C28:C31"/>
    <mergeCell ref="D28:D31"/>
    <mergeCell ref="A45:E45"/>
    <mergeCell ref="A47:E47"/>
    <mergeCell ref="A15:A18"/>
    <mergeCell ref="B15:B18"/>
    <mergeCell ref="C15:C18"/>
    <mergeCell ref="D15:D18"/>
    <mergeCell ref="E15:E18"/>
    <mergeCell ref="D19:D22"/>
    <mergeCell ref="E19:E22"/>
    <mergeCell ref="D60:D63"/>
    <mergeCell ref="E60:E63"/>
    <mergeCell ref="A56:A59"/>
    <mergeCell ref="B56:B59"/>
    <mergeCell ref="C56:C59"/>
    <mergeCell ref="B23:B26"/>
    <mergeCell ref="C23:C26"/>
    <mergeCell ref="D23:D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4">
      <selection activeCell="F4" sqref="F4:H5"/>
    </sheetView>
  </sheetViews>
  <sheetFormatPr defaultColWidth="8.796875" defaultRowHeight="14.25"/>
  <cols>
    <col min="1" max="1" width="19.19921875" style="0" customWidth="1"/>
    <col min="2" max="2" width="17.59765625" style="0" customWidth="1"/>
    <col min="3" max="3" width="12.59765625" style="0" customWidth="1"/>
    <col min="4" max="4" width="11.09765625" style="0" customWidth="1"/>
    <col min="5" max="5" width="16.8984375" style="0" customWidth="1"/>
    <col min="6" max="6" width="10.8984375" style="0" customWidth="1"/>
    <col min="7" max="7" width="10.59765625" style="0" customWidth="1"/>
    <col min="8" max="8" width="10.09765625" style="0" customWidth="1"/>
  </cols>
  <sheetData>
    <row r="1" spans="1:8" ht="18.75">
      <c r="A1" s="482" t="s">
        <v>0</v>
      </c>
      <c r="B1" s="482"/>
      <c r="C1" s="482"/>
      <c r="D1" s="482"/>
      <c r="E1" s="482"/>
      <c r="F1" s="482"/>
      <c r="G1" s="482"/>
      <c r="H1" s="482"/>
    </row>
    <row r="2" spans="1:8" ht="18.75">
      <c r="A2" s="482" t="s">
        <v>1</v>
      </c>
      <c r="B2" s="482"/>
      <c r="C2" s="482"/>
      <c r="D2" s="482"/>
      <c r="E2" s="482"/>
      <c r="F2" s="482"/>
      <c r="G2" s="482"/>
      <c r="H2" s="482"/>
    </row>
    <row r="3" ht="16.5" thickBot="1">
      <c r="H3" s="3" t="s">
        <v>47</v>
      </c>
    </row>
    <row r="4" spans="1:8" ht="84" customHeight="1">
      <c r="A4" s="502" t="s">
        <v>48</v>
      </c>
      <c r="B4" s="502" t="s">
        <v>49</v>
      </c>
      <c r="C4" s="505" t="s">
        <v>50</v>
      </c>
      <c r="D4" s="506"/>
      <c r="E4" s="502" t="s">
        <v>51</v>
      </c>
      <c r="F4" s="496" t="s">
        <v>52</v>
      </c>
      <c r="G4" s="497"/>
      <c r="H4" s="498"/>
    </row>
    <row r="5" spans="1:8" ht="15" customHeight="1" thickBot="1">
      <c r="A5" s="503"/>
      <c r="B5" s="503"/>
      <c r="C5" s="507"/>
      <c r="D5" s="508"/>
      <c r="E5" s="503"/>
      <c r="F5" s="499"/>
      <c r="G5" s="500"/>
      <c r="H5" s="501"/>
    </row>
    <row r="6" spans="1:8" ht="14.25">
      <c r="A6" s="503"/>
      <c r="B6" s="503"/>
      <c r="C6" s="26"/>
      <c r="D6" s="26"/>
      <c r="E6" s="503"/>
      <c r="F6" s="26"/>
      <c r="G6" s="26"/>
      <c r="H6" s="29"/>
    </row>
    <row r="7" spans="1:8" ht="14.25">
      <c r="A7" s="503"/>
      <c r="B7" s="503"/>
      <c r="C7" s="26"/>
      <c r="D7" s="26"/>
      <c r="E7" s="503"/>
      <c r="F7" s="26"/>
      <c r="G7" s="26"/>
      <c r="H7" s="29"/>
    </row>
    <row r="8" spans="1:8" ht="28.5">
      <c r="A8" s="503"/>
      <c r="B8" s="503"/>
      <c r="C8" s="26"/>
      <c r="D8" s="26"/>
      <c r="E8" s="503"/>
      <c r="F8" s="26" t="s">
        <v>54</v>
      </c>
      <c r="G8" s="26" t="s">
        <v>54</v>
      </c>
      <c r="H8" s="29" t="s">
        <v>55</v>
      </c>
    </row>
    <row r="9" spans="1:8" ht="14.25">
      <c r="A9" s="503"/>
      <c r="B9" s="503"/>
      <c r="C9" s="26"/>
      <c r="D9" s="26"/>
      <c r="E9" s="503"/>
      <c r="F9" s="26"/>
      <c r="G9" s="28"/>
      <c r="H9" s="28"/>
    </row>
    <row r="10" spans="1:8" ht="15" thickBot="1">
      <c r="A10" s="504"/>
      <c r="B10" s="504"/>
      <c r="C10" s="27" t="s">
        <v>53</v>
      </c>
      <c r="D10" s="27" t="s">
        <v>53</v>
      </c>
      <c r="E10" s="504"/>
      <c r="F10" s="8"/>
      <c r="G10" s="8"/>
      <c r="H10" s="8"/>
    </row>
    <row r="11" spans="1:8" ht="16.5" thickBot="1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</row>
    <row r="12" spans="1:8" ht="16.5" thickBot="1">
      <c r="A12" s="20"/>
      <c r="B12" s="9"/>
      <c r="C12" s="9"/>
      <c r="D12" s="9"/>
      <c r="E12" s="9"/>
      <c r="F12" s="9"/>
      <c r="G12" s="9"/>
      <c r="H12" s="9"/>
    </row>
    <row r="13" spans="1:8" ht="16.5" thickBot="1">
      <c r="A13" s="20"/>
      <c r="B13" s="9"/>
      <c r="C13" s="9"/>
      <c r="D13" s="9"/>
      <c r="E13" s="9"/>
      <c r="F13" s="9"/>
      <c r="G13" s="9"/>
      <c r="H13" s="9"/>
    </row>
    <row r="14" spans="1:8" ht="16.5" thickBot="1">
      <c r="A14" s="20"/>
      <c r="B14" s="9"/>
      <c r="C14" s="9"/>
      <c r="D14" s="9"/>
      <c r="E14" s="9"/>
      <c r="F14" s="9"/>
      <c r="G14" s="9"/>
      <c r="H14" s="9"/>
    </row>
    <row r="15" spans="1:8" ht="16.5" thickBot="1">
      <c r="A15" s="20"/>
      <c r="B15" s="9"/>
      <c r="C15" s="9"/>
      <c r="D15" s="9"/>
      <c r="E15" s="9"/>
      <c r="F15" s="9"/>
      <c r="G15" s="9"/>
      <c r="H15" s="9"/>
    </row>
    <row r="16" spans="1:8" ht="16.5" thickBot="1">
      <c r="A16" s="20"/>
      <c r="B16" s="9"/>
      <c r="C16" s="9"/>
      <c r="D16" s="9"/>
      <c r="E16" s="9"/>
      <c r="F16" s="9"/>
      <c r="G16" s="9"/>
      <c r="H16" s="9"/>
    </row>
    <row r="17" spans="1:8" ht="16.5" thickBot="1">
      <c r="A17" s="20"/>
      <c r="B17" s="9"/>
      <c r="C17" s="9"/>
      <c r="D17" s="9"/>
      <c r="E17" s="9"/>
      <c r="F17" s="9"/>
      <c r="G17" s="9"/>
      <c r="H17" s="9"/>
    </row>
    <row r="18" spans="1:8" ht="16.5" thickBot="1">
      <c r="A18" s="20"/>
      <c r="B18" s="9"/>
      <c r="C18" s="9"/>
      <c r="D18" s="9"/>
      <c r="E18" s="9"/>
      <c r="F18" s="9"/>
      <c r="G18" s="9"/>
      <c r="H18" s="9"/>
    </row>
    <row r="19" spans="1:8" ht="16.5" thickBot="1">
      <c r="A19" s="20"/>
      <c r="B19" s="9"/>
      <c r="C19" s="9"/>
      <c r="D19" s="9"/>
      <c r="E19" s="9"/>
      <c r="F19" s="9"/>
      <c r="G19" s="9"/>
      <c r="H19" s="9"/>
    </row>
    <row r="20" spans="1:8" ht="16.5" thickBot="1">
      <c r="A20" s="20"/>
      <c r="B20" s="9"/>
      <c r="C20" s="9"/>
      <c r="D20" s="9"/>
      <c r="E20" s="9"/>
      <c r="F20" s="9"/>
      <c r="G20" s="9"/>
      <c r="H20" s="9"/>
    </row>
    <row r="21" spans="1:8" ht="16.5" thickBot="1">
      <c r="A21" s="20"/>
      <c r="B21" s="9"/>
      <c r="C21" s="9"/>
      <c r="D21" s="9"/>
      <c r="E21" s="9"/>
      <c r="F21" s="9"/>
      <c r="G21" s="9"/>
      <c r="H21" s="9"/>
    </row>
    <row r="22" spans="1:8" ht="16.5" thickBot="1">
      <c r="A22" s="20"/>
      <c r="B22" s="9"/>
      <c r="C22" s="9"/>
      <c r="D22" s="9"/>
      <c r="E22" s="9"/>
      <c r="F22" s="9"/>
      <c r="G22" s="9"/>
      <c r="H22" s="9"/>
    </row>
    <row r="23" spans="1:8" ht="16.5" thickBot="1">
      <c r="A23" s="20"/>
      <c r="B23" s="9"/>
      <c r="C23" s="9"/>
      <c r="D23" s="9"/>
      <c r="E23" s="9"/>
      <c r="F23" s="9"/>
      <c r="G23" s="9"/>
      <c r="H23" s="9"/>
    </row>
    <row r="24" spans="1:8" ht="16.5" thickBot="1">
      <c r="A24" s="20"/>
      <c r="B24" s="9"/>
      <c r="C24" s="9"/>
      <c r="D24" s="9"/>
      <c r="E24" s="9"/>
      <c r="F24" s="9"/>
      <c r="G24" s="9"/>
      <c r="H24" s="9"/>
    </row>
    <row r="25" spans="1:8" ht="16.5" thickBot="1">
      <c r="A25" s="20"/>
      <c r="B25" s="9"/>
      <c r="C25" s="9"/>
      <c r="D25" s="9"/>
      <c r="E25" s="9"/>
      <c r="F25" s="9"/>
      <c r="G25" s="9"/>
      <c r="H25" s="9"/>
    </row>
    <row r="26" spans="1:8" ht="16.5" thickBot="1">
      <c r="A26" s="20"/>
      <c r="B26" s="9"/>
      <c r="C26" s="9"/>
      <c r="D26" s="9"/>
      <c r="E26" s="9"/>
      <c r="F26" s="9"/>
      <c r="G26" s="9"/>
      <c r="H26" s="9"/>
    </row>
    <row r="27" spans="1:8" ht="16.5" thickBot="1">
      <c r="A27" s="20"/>
      <c r="B27" s="9"/>
      <c r="C27" s="9"/>
      <c r="D27" s="9"/>
      <c r="E27" s="9"/>
      <c r="F27" s="9"/>
      <c r="G27" s="9"/>
      <c r="H27" s="9"/>
    </row>
    <row r="28" spans="1:8" ht="16.5" thickBot="1">
      <c r="A28" s="20"/>
      <c r="B28" s="9"/>
      <c r="C28" s="9"/>
      <c r="D28" s="9"/>
      <c r="E28" s="9"/>
      <c r="F28" s="9"/>
      <c r="G28" s="9"/>
      <c r="H28" s="9"/>
    </row>
    <row r="29" spans="1:8" ht="16.5" thickBot="1">
      <c r="A29" s="20"/>
      <c r="B29" s="9"/>
      <c r="C29" s="9"/>
      <c r="D29" s="9"/>
      <c r="E29" s="9"/>
      <c r="F29" s="9"/>
      <c r="G29" s="9"/>
      <c r="H29" s="9"/>
    </row>
    <row r="30" spans="1:8" ht="16.5" thickBot="1">
      <c r="A30" s="20"/>
      <c r="B30" s="9"/>
      <c r="C30" s="9"/>
      <c r="D30" s="9"/>
      <c r="E30" s="9"/>
      <c r="F30" s="9"/>
      <c r="G30" s="9"/>
      <c r="H30" s="9"/>
    </row>
    <row r="31" spans="1:8" ht="16.5" thickBot="1">
      <c r="A31" s="20"/>
      <c r="B31" s="9"/>
      <c r="C31" s="9"/>
      <c r="D31" s="9"/>
      <c r="E31" s="9"/>
      <c r="F31" s="9"/>
      <c r="G31" s="9"/>
      <c r="H31" s="9"/>
    </row>
    <row r="32" spans="1:8" ht="16.5" thickBot="1">
      <c r="A32" s="20"/>
      <c r="B32" s="9"/>
      <c r="C32" s="9"/>
      <c r="D32" s="9"/>
      <c r="E32" s="9"/>
      <c r="F32" s="9"/>
      <c r="G32" s="9"/>
      <c r="H32" s="9"/>
    </row>
    <row r="33" spans="1:8" ht="16.5" thickBot="1">
      <c r="A33" s="20"/>
      <c r="B33" s="9"/>
      <c r="C33" s="9"/>
      <c r="D33" s="9"/>
      <c r="E33" s="9"/>
      <c r="F33" s="9"/>
      <c r="G33" s="9"/>
      <c r="H33" s="9"/>
    </row>
    <row r="34" ht="15.75">
      <c r="A34" s="32" t="s">
        <v>56</v>
      </c>
    </row>
    <row r="35" ht="15.75">
      <c r="A35" s="2" t="s">
        <v>57</v>
      </c>
    </row>
    <row r="36" ht="18.75">
      <c r="A36" s="1"/>
    </row>
    <row r="37" ht="18.75">
      <c r="A37" s="1"/>
    </row>
    <row r="38" ht="18.75">
      <c r="A38" s="10" t="s">
        <v>42</v>
      </c>
    </row>
    <row r="39" spans="1:6" ht="18.75">
      <c r="A39" s="11" t="s">
        <v>36</v>
      </c>
      <c r="F39" s="2" t="s">
        <v>37</v>
      </c>
    </row>
  </sheetData>
  <sheetProtection/>
  <mergeCells count="7">
    <mergeCell ref="A1:H1"/>
    <mergeCell ref="A2:H2"/>
    <mergeCell ref="F4:H5"/>
    <mergeCell ref="A4:A10"/>
    <mergeCell ref="B4:B10"/>
    <mergeCell ref="C4:D5"/>
    <mergeCell ref="E4:E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791"/>
  <sheetViews>
    <sheetView tabSelected="1" workbookViewId="0" topLeftCell="A1">
      <pane ySplit="5" topLeftCell="A364" activePane="bottomLeft" state="frozen"/>
      <selection pane="topLeft" activeCell="A1" sqref="A1"/>
      <selection pane="bottomLeft" activeCell="U371" sqref="U371"/>
    </sheetView>
  </sheetViews>
  <sheetFormatPr defaultColWidth="8.796875" defaultRowHeight="17.25" customHeight="1" outlineLevelRow="1" outlineLevelCol="1"/>
  <cols>
    <col min="1" max="1" width="5.8984375" style="44" customWidth="1"/>
    <col min="2" max="2" width="5.19921875" style="44" customWidth="1"/>
    <col min="3" max="3" width="4.3984375" style="44" customWidth="1"/>
    <col min="4" max="4" width="44.69921875" style="44" customWidth="1"/>
    <col min="5" max="5" width="13.8984375" style="44" customWidth="1"/>
    <col min="6" max="6" width="13.3984375" style="265" customWidth="1"/>
    <col min="7" max="7" width="11.59765625" style="392" hidden="1" customWidth="1" outlineLevel="1"/>
    <col min="8" max="8" width="10.09765625" style="392" hidden="1" customWidth="1" outlineLevel="1"/>
    <col min="9" max="14" width="10.09765625" style="171" hidden="1" customWidth="1" outlineLevel="1"/>
    <col min="15" max="15" width="10.09765625" style="194" hidden="1" customWidth="1" outlineLevel="1" collapsed="1"/>
    <col min="16" max="18" width="10.09765625" style="194" hidden="1" customWidth="1" outlineLevel="1"/>
    <col min="19" max="19" width="9" style="44" customWidth="1" collapsed="1"/>
    <col min="20" max="16384" width="9" style="44" customWidth="1"/>
  </cols>
  <sheetData>
    <row r="1" spans="1:8" ht="14.25" customHeight="1">
      <c r="A1" s="510"/>
      <c r="B1" s="510"/>
      <c r="C1" s="510"/>
      <c r="D1" s="510"/>
      <c r="E1" s="509" t="s">
        <v>390</v>
      </c>
      <c r="F1" s="509"/>
      <c r="G1" s="509"/>
      <c r="H1" s="436"/>
    </row>
    <row r="2" spans="1:8" ht="9" customHeight="1">
      <c r="A2" s="510"/>
      <c r="B2" s="510"/>
      <c r="C2" s="510"/>
      <c r="D2" s="510"/>
      <c r="E2" s="509"/>
      <c r="F2" s="509"/>
      <c r="G2" s="509"/>
      <c r="H2" s="436"/>
    </row>
    <row r="3" spans="1:8" ht="17.25" customHeight="1">
      <c r="A3" s="516" t="s">
        <v>391</v>
      </c>
      <c r="B3" s="516"/>
      <c r="C3" s="516"/>
      <c r="D3" s="516"/>
      <c r="E3" s="516"/>
      <c r="F3" s="516"/>
      <c r="G3" s="436"/>
      <c r="H3" s="436"/>
    </row>
    <row r="4" spans="1:8" ht="17.25" customHeight="1">
      <c r="A4" s="516"/>
      <c r="B4" s="516"/>
      <c r="C4" s="516"/>
      <c r="D4" s="516"/>
      <c r="E4" s="516"/>
      <c r="F4" s="516"/>
      <c r="G4" s="436"/>
      <c r="H4" s="436"/>
    </row>
    <row r="5" spans="1:18" s="86" customFormat="1" ht="27.75" customHeight="1">
      <c r="A5" s="188" t="s">
        <v>278</v>
      </c>
      <c r="B5" s="85" t="s">
        <v>316</v>
      </c>
      <c r="C5" s="85" t="s">
        <v>39</v>
      </c>
      <c r="D5" s="85" t="s">
        <v>3</v>
      </c>
      <c r="E5" s="85" t="s">
        <v>397</v>
      </c>
      <c r="F5" s="85" t="s">
        <v>317</v>
      </c>
      <c r="G5" s="85" t="s">
        <v>398</v>
      </c>
      <c r="H5" s="85" t="s">
        <v>378</v>
      </c>
      <c r="I5" s="186" t="s">
        <v>321</v>
      </c>
      <c r="J5" s="263" t="s">
        <v>324</v>
      </c>
      <c r="K5" s="263" t="s">
        <v>322</v>
      </c>
      <c r="L5" s="263" t="s">
        <v>323</v>
      </c>
      <c r="M5" s="186" t="s">
        <v>325</v>
      </c>
      <c r="N5" s="301" t="s">
        <v>305</v>
      </c>
      <c r="O5" s="302" t="s">
        <v>326</v>
      </c>
      <c r="P5" s="302" t="s">
        <v>327</v>
      </c>
      <c r="Q5" s="302" t="s">
        <v>328</v>
      </c>
      <c r="R5" s="302" t="s">
        <v>329</v>
      </c>
    </row>
    <row r="6" spans="1:18" ht="17.25" customHeight="1">
      <c r="A6" s="59" t="s">
        <v>168</v>
      </c>
      <c r="B6" s="58"/>
      <c r="C6" s="58"/>
      <c r="D6" s="60" t="s">
        <v>169</v>
      </c>
      <c r="E6" s="172">
        <f>SUM(E7+E10)</f>
        <v>647</v>
      </c>
      <c r="F6" s="172">
        <f>SUM(F7+F10)</f>
        <v>0</v>
      </c>
      <c r="G6" s="376">
        <f>SUM(G7+G10)</f>
        <v>0</v>
      </c>
      <c r="H6" s="376"/>
      <c r="I6" s="172"/>
      <c r="J6" s="172"/>
      <c r="K6" s="172"/>
      <c r="L6" s="172"/>
      <c r="M6" s="172"/>
      <c r="N6" s="172"/>
      <c r="O6" s="235"/>
      <c r="P6" s="235"/>
      <c r="Q6" s="235"/>
      <c r="R6" s="235"/>
    </row>
    <row r="7" spans="1:20" ht="17.25" customHeight="1">
      <c r="A7" s="52"/>
      <c r="B7" s="87" t="s">
        <v>276</v>
      </c>
      <c r="C7" s="52"/>
      <c r="D7" s="97" t="s">
        <v>151</v>
      </c>
      <c r="E7" s="157">
        <f>SUM(E8:E9)</f>
        <v>147</v>
      </c>
      <c r="F7" s="157">
        <f>SUM(F8:F9)</f>
        <v>0</v>
      </c>
      <c r="G7" s="381">
        <f>SUM(G8:G9)</f>
        <v>0</v>
      </c>
      <c r="H7" s="381"/>
      <c r="I7" s="157"/>
      <c r="J7" s="157"/>
      <c r="K7" s="157"/>
      <c r="L7" s="157"/>
      <c r="M7" s="157"/>
      <c r="N7" s="157"/>
      <c r="O7" s="236"/>
      <c r="P7" s="236"/>
      <c r="Q7" s="236"/>
      <c r="R7" s="236"/>
      <c r="T7" s="44" t="s">
        <v>318</v>
      </c>
    </row>
    <row r="8" spans="1:18" ht="17.25" customHeight="1">
      <c r="A8" s="52"/>
      <c r="B8" s="52"/>
      <c r="C8" s="52">
        <v>3110</v>
      </c>
      <c r="D8" s="54" t="s">
        <v>257</v>
      </c>
      <c r="E8" s="168">
        <v>144</v>
      </c>
      <c r="F8" s="168">
        <v>0</v>
      </c>
      <c r="G8" s="382">
        <v>0</v>
      </c>
      <c r="H8" s="382"/>
      <c r="I8" s="158"/>
      <c r="J8" s="158"/>
      <c r="K8" s="158"/>
      <c r="L8" s="158"/>
      <c r="M8" s="158"/>
      <c r="N8" s="158"/>
      <c r="O8" s="237"/>
      <c r="P8" s="237"/>
      <c r="Q8" s="237"/>
      <c r="R8" s="237"/>
    </row>
    <row r="9" spans="1:21" ht="17.25" customHeight="1">
      <c r="A9" s="52"/>
      <c r="B9" s="52"/>
      <c r="C9" s="52">
        <v>4300</v>
      </c>
      <c r="D9" s="54" t="s">
        <v>178</v>
      </c>
      <c r="E9" s="168">
        <v>3</v>
      </c>
      <c r="F9" s="168">
        <v>0</v>
      </c>
      <c r="G9" s="382">
        <v>0</v>
      </c>
      <c r="H9" s="382"/>
      <c r="I9" s="158"/>
      <c r="J9" s="158"/>
      <c r="K9" s="158"/>
      <c r="L9" s="158"/>
      <c r="M9" s="158"/>
      <c r="N9" s="158"/>
      <c r="O9" s="237"/>
      <c r="P9" s="237"/>
      <c r="Q9" s="237"/>
      <c r="R9" s="237"/>
      <c r="U9" s="44" t="s">
        <v>338</v>
      </c>
    </row>
    <row r="10" spans="1:18" s="304" customFormat="1" ht="17.25" customHeight="1">
      <c r="A10" s="332"/>
      <c r="B10" s="87" t="s">
        <v>356</v>
      </c>
      <c r="C10" s="64"/>
      <c r="D10" s="66" t="s">
        <v>355</v>
      </c>
      <c r="E10" s="159">
        <f>SUM(E11)</f>
        <v>500</v>
      </c>
      <c r="F10" s="159">
        <f>SUM(F11)</f>
        <v>0</v>
      </c>
      <c r="G10" s="284">
        <f>SUM(G11)</f>
        <v>0</v>
      </c>
      <c r="H10" s="284"/>
      <c r="I10" s="159"/>
      <c r="J10" s="159"/>
      <c r="K10" s="159"/>
      <c r="L10" s="159"/>
      <c r="M10" s="159"/>
      <c r="N10" s="159"/>
      <c r="O10" s="238"/>
      <c r="P10" s="238"/>
      <c r="Q10" s="238"/>
      <c r="R10" s="238"/>
    </row>
    <row r="11" spans="1:18" ht="24" customHeight="1">
      <c r="A11" s="331"/>
      <c r="B11" s="52"/>
      <c r="C11" s="52">
        <v>2850</v>
      </c>
      <c r="D11" s="54" t="s">
        <v>423</v>
      </c>
      <c r="E11" s="168">
        <v>500</v>
      </c>
      <c r="F11" s="168">
        <v>0</v>
      </c>
      <c r="G11" s="382">
        <v>0</v>
      </c>
      <c r="H11" s="382"/>
      <c r="I11" s="158"/>
      <c r="J11" s="158"/>
      <c r="K11" s="158"/>
      <c r="L11" s="158"/>
      <c r="M11" s="158"/>
      <c r="N11" s="158"/>
      <c r="O11" s="237"/>
      <c r="P11" s="237"/>
      <c r="Q11" s="237"/>
      <c r="R11" s="237"/>
    </row>
    <row r="12" spans="1:18" ht="17.25" customHeight="1">
      <c r="A12" s="318" t="s">
        <v>170</v>
      </c>
      <c r="B12" s="58"/>
      <c r="C12" s="58"/>
      <c r="D12" s="60" t="s">
        <v>171</v>
      </c>
      <c r="E12" s="172">
        <f>SUM(E17+E13)</f>
        <v>3960059</v>
      </c>
      <c r="F12" s="172">
        <f>SUM(F17+F13)</f>
        <v>1730000</v>
      </c>
      <c r="G12" s="376">
        <f>SUM(G17+G13)</f>
        <v>0</v>
      </c>
      <c r="H12" s="376"/>
      <c r="I12" s="172"/>
      <c r="J12" s="172"/>
      <c r="K12" s="172"/>
      <c r="L12" s="172"/>
      <c r="M12" s="172"/>
      <c r="N12" s="172"/>
      <c r="O12" s="172"/>
      <c r="P12" s="172"/>
      <c r="Q12" s="172"/>
      <c r="R12" s="172"/>
    </row>
    <row r="13" spans="1:18" ht="17.25" customHeight="1">
      <c r="A13" s="462"/>
      <c r="B13" s="315">
        <v>60016</v>
      </c>
      <c r="C13" s="64"/>
      <c r="D13" s="66" t="s">
        <v>172</v>
      </c>
      <c r="E13" s="159">
        <f>SUM(E14:E16)</f>
        <v>1790059</v>
      </c>
      <c r="F13" s="159">
        <f>SUM(F14:F16)</f>
        <v>1530000</v>
      </c>
      <c r="G13" s="284">
        <f>SUM(G14:G16)</f>
        <v>0</v>
      </c>
      <c r="H13" s="284"/>
      <c r="I13" s="159"/>
      <c r="J13" s="159"/>
      <c r="K13" s="159"/>
      <c r="L13" s="159"/>
      <c r="M13" s="159"/>
      <c r="N13" s="159"/>
      <c r="O13" s="238"/>
      <c r="P13" s="238"/>
      <c r="Q13" s="238"/>
      <c r="R13" s="238"/>
    </row>
    <row r="14" spans="1:18" ht="15.75" customHeight="1">
      <c r="A14" s="462"/>
      <c r="B14" s="315"/>
      <c r="C14" s="52">
        <v>6050</v>
      </c>
      <c r="D14" s="54" t="s">
        <v>173</v>
      </c>
      <c r="E14" s="247">
        <v>1219027</v>
      </c>
      <c r="F14" s="247">
        <v>1530000</v>
      </c>
      <c r="G14" s="382">
        <v>0</v>
      </c>
      <c r="H14" s="382"/>
      <c r="I14" s="158"/>
      <c r="J14" s="158"/>
      <c r="K14" s="158"/>
      <c r="L14" s="158"/>
      <c r="M14" s="158"/>
      <c r="N14" s="158"/>
      <c r="O14" s="237"/>
      <c r="P14" s="237"/>
      <c r="Q14" s="237"/>
      <c r="R14" s="237"/>
    </row>
    <row r="15" spans="1:18" ht="16.5" customHeight="1">
      <c r="A15" s="462"/>
      <c r="B15" s="315"/>
      <c r="C15" s="52">
        <v>6057</v>
      </c>
      <c r="D15" s="54" t="s">
        <v>173</v>
      </c>
      <c r="E15" s="247">
        <v>281032</v>
      </c>
      <c r="F15" s="247">
        <v>0</v>
      </c>
      <c r="G15" s="382">
        <v>0</v>
      </c>
      <c r="H15" s="382"/>
      <c r="I15" s="158"/>
      <c r="J15" s="158"/>
      <c r="K15" s="158"/>
      <c r="L15" s="158"/>
      <c r="M15" s="158"/>
      <c r="N15" s="158"/>
      <c r="O15" s="237"/>
      <c r="P15" s="237"/>
      <c r="Q15" s="237"/>
      <c r="R15" s="237"/>
    </row>
    <row r="16" spans="1:18" ht="20.25" customHeight="1">
      <c r="A16" s="462"/>
      <c r="B16" s="315"/>
      <c r="C16" s="52">
        <v>6059</v>
      </c>
      <c r="D16" s="54" t="s">
        <v>173</v>
      </c>
      <c r="E16" s="247">
        <v>290000</v>
      </c>
      <c r="F16" s="247">
        <v>0</v>
      </c>
      <c r="G16" s="382">
        <v>0</v>
      </c>
      <c r="H16" s="382"/>
      <c r="I16" s="158"/>
      <c r="J16" s="158"/>
      <c r="K16" s="158"/>
      <c r="L16" s="158"/>
      <c r="M16" s="158"/>
      <c r="N16" s="158"/>
      <c r="O16" s="237"/>
      <c r="P16" s="237"/>
      <c r="Q16" s="237"/>
      <c r="R16" s="237"/>
    </row>
    <row r="17" spans="1:18" ht="17.25" customHeight="1">
      <c r="A17" s="462"/>
      <c r="B17" s="316" t="s">
        <v>174</v>
      </c>
      <c r="C17" s="64"/>
      <c r="D17" s="66" t="s">
        <v>151</v>
      </c>
      <c r="E17" s="160">
        <f>SUM(E18:E23)</f>
        <v>2170000</v>
      </c>
      <c r="F17" s="160">
        <f>SUM(F18:F23)</f>
        <v>200000</v>
      </c>
      <c r="G17" s="383">
        <f>SUM(G18:G23)</f>
        <v>0</v>
      </c>
      <c r="H17" s="383"/>
      <c r="I17" s="160"/>
      <c r="J17" s="160"/>
      <c r="K17" s="160"/>
      <c r="L17" s="160"/>
      <c r="M17" s="160"/>
      <c r="N17" s="160"/>
      <c r="O17" s="239"/>
      <c r="P17" s="239"/>
      <c r="Q17" s="239"/>
      <c r="R17" s="239"/>
    </row>
    <row r="18" spans="1:18" ht="17.25" customHeight="1">
      <c r="A18" s="462"/>
      <c r="B18" s="316"/>
      <c r="C18" s="52">
        <v>4170</v>
      </c>
      <c r="D18" s="88" t="s">
        <v>175</v>
      </c>
      <c r="E18" s="162">
        <v>2000</v>
      </c>
      <c r="F18" s="162">
        <v>5000</v>
      </c>
      <c r="G18" s="384">
        <v>0</v>
      </c>
      <c r="H18" s="384"/>
      <c r="I18" s="161"/>
      <c r="J18" s="161"/>
      <c r="K18" s="161"/>
      <c r="L18" s="161"/>
      <c r="M18" s="161"/>
      <c r="N18" s="161"/>
      <c r="O18" s="240"/>
      <c r="P18" s="240"/>
      <c r="Q18" s="240"/>
      <c r="R18" s="240"/>
    </row>
    <row r="19" spans="1:18" ht="17.25" customHeight="1">
      <c r="A19" s="462"/>
      <c r="B19" s="317"/>
      <c r="C19" s="52">
        <v>4210</v>
      </c>
      <c r="D19" s="54" t="s">
        <v>176</v>
      </c>
      <c r="E19" s="168">
        <v>68000</v>
      </c>
      <c r="F19" s="168">
        <v>70000</v>
      </c>
      <c r="G19" s="382">
        <v>0</v>
      </c>
      <c r="H19" s="382"/>
      <c r="I19" s="158"/>
      <c r="J19" s="158"/>
      <c r="K19" s="158"/>
      <c r="L19" s="158"/>
      <c r="M19" s="158"/>
      <c r="N19" s="158"/>
      <c r="O19" s="237"/>
      <c r="P19" s="237"/>
      <c r="Q19" s="237"/>
      <c r="R19" s="237"/>
    </row>
    <row r="20" spans="1:18" ht="17.25" customHeight="1">
      <c r="A20" s="462"/>
      <c r="B20" s="317"/>
      <c r="C20" s="52">
        <v>4270</v>
      </c>
      <c r="D20" s="54" t="s">
        <v>177</v>
      </c>
      <c r="E20" s="247">
        <v>116000</v>
      </c>
      <c r="F20" s="247">
        <v>110000</v>
      </c>
      <c r="G20" s="382">
        <v>0</v>
      </c>
      <c r="H20" s="382"/>
      <c r="I20" s="158"/>
      <c r="J20" s="158"/>
      <c r="K20" s="158"/>
      <c r="L20" s="158"/>
      <c r="M20" s="158"/>
      <c r="N20" s="158"/>
      <c r="O20" s="237"/>
      <c r="P20" s="237"/>
      <c r="Q20" s="237"/>
      <c r="R20" s="237"/>
    </row>
    <row r="21" spans="1:18" ht="17.25" customHeight="1">
      <c r="A21" s="462"/>
      <c r="B21" s="317"/>
      <c r="C21" s="52">
        <v>4300</v>
      </c>
      <c r="D21" s="54" t="s">
        <v>178</v>
      </c>
      <c r="E21" s="247">
        <v>14000</v>
      </c>
      <c r="F21" s="247">
        <v>15000</v>
      </c>
      <c r="G21" s="382">
        <v>0</v>
      </c>
      <c r="H21" s="382"/>
      <c r="I21" s="158"/>
      <c r="J21" s="158"/>
      <c r="K21" s="158"/>
      <c r="L21" s="158"/>
      <c r="M21" s="158"/>
      <c r="N21" s="158"/>
      <c r="O21" s="237"/>
      <c r="P21" s="237"/>
      <c r="Q21" s="237"/>
      <c r="R21" s="237"/>
    </row>
    <row r="22" spans="1:18" ht="27" customHeight="1">
      <c r="A22" s="462"/>
      <c r="B22" s="317"/>
      <c r="C22" s="52">
        <v>6300</v>
      </c>
      <c r="D22" s="54" t="s">
        <v>424</v>
      </c>
      <c r="E22" s="247">
        <v>1950000</v>
      </c>
      <c r="F22" s="247">
        <v>0</v>
      </c>
      <c r="G22" s="382">
        <v>0</v>
      </c>
      <c r="H22" s="382"/>
      <c r="I22" s="158"/>
      <c r="J22" s="158"/>
      <c r="K22" s="158"/>
      <c r="L22" s="158"/>
      <c r="M22" s="158"/>
      <c r="N22" s="158"/>
      <c r="O22" s="237"/>
      <c r="P22" s="237"/>
      <c r="Q22" s="237"/>
      <c r="R22" s="237"/>
    </row>
    <row r="23" spans="1:18" ht="20.25" customHeight="1">
      <c r="A23" s="462"/>
      <c r="B23" s="317"/>
      <c r="C23" s="52">
        <v>6050</v>
      </c>
      <c r="D23" s="54" t="s">
        <v>173</v>
      </c>
      <c r="E23" s="247">
        <v>20000</v>
      </c>
      <c r="F23" s="247">
        <v>0</v>
      </c>
      <c r="G23" s="382">
        <v>0</v>
      </c>
      <c r="H23" s="382"/>
      <c r="I23" s="158"/>
      <c r="J23" s="158"/>
      <c r="K23" s="158"/>
      <c r="L23" s="158"/>
      <c r="M23" s="158"/>
      <c r="N23" s="158"/>
      <c r="O23" s="237"/>
      <c r="P23" s="237"/>
      <c r="Q23" s="237"/>
      <c r="R23" s="237"/>
    </row>
    <row r="24" spans="1:18" ht="17.25" customHeight="1">
      <c r="A24" s="319">
        <v>700</v>
      </c>
      <c r="B24" s="58"/>
      <c r="C24" s="58"/>
      <c r="D24" s="60" t="s">
        <v>97</v>
      </c>
      <c r="E24" s="172">
        <f>SUM(E25+E29)</f>
        <v>1266500</v>
      </c>
      <c r="F24" s="172">
        <f>SUM(F25+F29)</f>
        <v>396500</v>
      </c>
      <c r="G24" s="376">
        <f>SUM(G25+G29)</f>
        <v>0</v>
      </c>
      <c r="H24" s="376"/>
      <c r="I24" s="172"/>
      <c r="J24" s="172"/>
      <c r="K24" s="172"/>
      <c r="L24" s="172"/>
      <c r="M24" s="172"/>
      <c r="N24" s="172"/>
      <c r="O24" s="172"/>
      <c r="P24" s="172"/>
      <c r="Q24" s="172"/>
      <c r="R24" s="172"/>
    </row>
    <row r="25" spans="1:18" s="303" customFormat="1" ht="18.75" customHeight="1">
      <c r="A25" s="463"/>
      <c r="B25" s="46">
        <v>70001</v>
      </c>
      <c r="C25" s="46"/>
      <c r="D25" s="47" t="s">
        <v>97</v>
      </c>
      <c r="E25" s="235">
        <f>SUM(E26:E28)</f>
        <v>633000</v>
      </c>
      <c r="F25" s="235">
        <f>SUM(F27:F28)</f>
        <v>250000</v>
      </c>
      <c r="G25" s="380">
        <f>SUM(G27:G28)</f>
        <v>0</v>
      </c>
      <c r="H25" s="380"/>
      <c r="I25" s="235"/>
      <c r="J25" s="235"/>
      <c r="K25" s="235"/>
      <c r="L25" s="235"/>
      <c r="M25" s="235"/>
      <c r="N25" s="235"/>
      <c r="O25" s="235"/>
      <c r="P25" s="235"/>
      <c r="Q25" s="235"/>
      <c r="R25" s="235"/>
    </row>
    <row r="26" spans="1:18" s="303" customFormat="1" ht="27.75" customHeight="1">
      <c r="A26" s="463"/>
      <c r="B26" s="154"/>
      <c r="C26" s="154">
        <v>2410</v>
      </c>
      <c r="D26" s="334" t="s">
        <v>425</v>
      </c>
      <c r="E26" s="335">
        <v>350000</v>
      </c>
      <c r="F26" s="335">
        <v>0</v>
      </c>
      <c r="G26" s="385">
        <v>0</v>
      </c>
      <c r="H26" s="385"/>
      <c r="I26" s="335"/>
      <c r="J26" s="335"/>
      <c r="K26" s="335"/>
      <c r="L26" s="335"/>
      <c r="M26" s="335"/>
      <c r="N26" s="335"/>
      <c r="O26" s="335"/>
      <c r="P26" s="335"/>
      <c r="Q26" s="335"/>
      <c r="R26" s="335"/>
    </row>
    <row r="27" spans="1:18" ht="15.75" customHeight="1">
      <c r="A27" s="463"/>
      <c r="B27" s="52"/>
      <c r="C27" s="52">
        <v>2650</v>
      </c>
      <c r="D27" s="57" t="s">
        <v>179</v>
      </c>
      <c r="E27" s="247">
        <v>265000</v>
      </c>
      <c r="F27" s="247">
        <v>250000</v>
      </c>
      <c r="G27" s="382">
        <v>0</v>
      </c>
      <c r="H27" s="382"/>
      <c r="I27" s="158"/>
      <c r="J27" s="158"/>
      <c r="K27" s="158"/>
      <c r="L27" s="158"/>
      <c r="M27" s="158"/>
      <c r="N27" s="158"/>
      <c r="O27" s="237"/>
      <c r="P27" s="237"/>
      <c r="Q27" s="237"/>
      <c r="R27" s="237"/>
    </row>
    <row r="28" spans="1:18" ht="30" customHeight="1">
      <c r="A28" s="463"/>
      <c r="B28" s="52"/>
      <c r="C28" s="52">
        <v>6210</v>
      </c>
      <c r="D28" s="57" t="s">
        <v>426</v>
      </c>
      <c r="E28" s="247">
        <v>18000</v>
      </c>
      <c r="F28" s="247">
        <v>0</v>
      </c>
      <c r="G28" s="382">
        <v>0</v>
      </c>
      <c r="H28" s="382"/>
      <c r="I28" s="158"/>
      <c r="J28" s="158"/>
      <c r="K28" s="158"/>
      <c r="L28" s="158"/>
      <c r="M28" s="158"/>
      <c r="N28" s="158"/>
      <c r="O28" s="237"/>
      <c r="P28" s="237"/>
      <c r="Q28" s="237"/>
      <c r="R28" s="237"/>
    </row>
    <row r="29" spans="1:18" ht="14.25" customHeight="1">
      <c r="A29" s="464"/>
      <c r="B29" s="50">
        <v>70005</v>
      </c>
      <c r="C29" s="50"/>
      <c r="D29" s="51" t="s">
        <v>98</v>
      </c>
      <c r="E29" s="239">
        <f>SUM(E30:E38)</f>
        <v>633500</v>
      </c>
      <c r="F29" s="239">
        <f>SUM(F30:F38)</f>
        <v>146500</v>
      </c>
      <c r="G29" s="383">
        <f>SUM(G30:G38)</f>
        <v>0</v>
      </c>
      <c r="H29" s="383"/>
      <c r="I29" s="160"/>
      <c r="J29" s="160"/>
      <c r="K29" s="160"/>
      <c r="L29" s="160"/>
      <c r="M29" s="160"/>
      <c r="N29" s="160"/>
      <c r="O29" s="239"/>
      <c r="P29" s="239"/>
      <c r="Q29" s="239"/>
      <c r="R29" s="239"/>
    </row>
    <row r="30" spans="1:18" ht="17.25" customHeight="1">
      <c r="A30" s="464"/>
      <c r="B30" s="52"/>
      <c r="C30" s="52">
        <v>4170</v>
      </c>
      <c r="D30" s="88" t="s">
        <v>175</v>
      </c>
      <c r="E30" s="168">
        <v>3000</v>
      </c>
      <c r="F30" s="168">
        <v>1000</v>
      </c>
      <c r="G30" s="382">
        <v>0</v>
      </c>
      <c r="H30" s="382"/>
      <c r="I30" s="158"/>
      <c r="J30" s="158"/>
      <c r="K30" s="158"/>
      <c r="L30" s="158"/>
      <c r="M30" s="158"/>
      <c r="N30" s="158"/>
      <c r="O30" s="237"/>
      <c r="P30" s="237"/>
      <c r="Q30" s="237"/>
      <c r="R30" s="237"/>
    </row>
    <row r="31" spans="1:18" ht="17.25" customHeight="1">
      <c r="A31" s="464"/>
      <c r="B31" s="52"/>
      <c r="C31" s="52">
        <v>4210</v>
      </c>
      <c r="D31" s="54" t="s">
        <v>176</v>
      </c>
      <c r="E31" s="168">
        <v>1000</v>
      </c>
      <c r="F31" s="168">
        <v>1000</v>
      </c>
      <c r="G31" s="382">
        <v>0</v>
      </c>
      <c r="H31" s="382"/>
      <c r="I31" s="158"/>
      <c r="J31" s="158"/>
      <c r="K31" s="158"/>
      <c r="L31" s="158"/>
      <c r="M31" s="158"/>
      <c r="N31" s="158"/>
      <c r="O31" s="237"/>
      <c r="P31" s="237"/>
      <c r="Q31" s="237"/>
      <c r="R31" s="237"/>
    </row>
    <row r="32" spans="1:18" ht="17.25" customHeight="1">
      <c r="A32" s="464"/>
      <c r="B32" s="52"/>
      <c r="C32" s="52">
        <v>4270</v>
      </c>
      <c r="D32" s="88" t="s">
        <v>177</v>
      </c>
      <c r="E32" s="168">
        <v>55000</v>
      </c>
      <c r="F32" s="168">
        <v>1000</v>
      </c>
      <c r="G32" s="382">
        <v>0</v>
      </c>
      <c r="H32" s="382"/>
      <c r="I32" s="158"/>
      <c r="J32" s="158"/>
      <c r="K32" s="158"/>
      <c r="L32" s="158"/>
      <c r="M32" s="158"/>
      <c r="N32" s="158"/>
      <c r="O32" s="237"/>
      <c r="P32" s="237"/>
      <c r="Q32" s="237"/>
      <c r="R32" s="237"/>
    </row>
    <row r="33" spans="1:18" ht="17.25" customHeight="1">
      <c r="A33" s="464"/>
      <c r="B33" s="52"/>
      <c r="C33" s="52">
        <v>4300</v>
      </c>
      <c r="D33" s="54" t="s">
        <v>178</v>
      </c>
      <c r="E33" s="168">
        <v>57000</v>
      </c>
      <c r="F33" s="168">
        <v>25000</v>
      </c>
      <c r="G33" s="382">
        <v>0</v>
      </c>
      <c r="H33" s="382"/>
      <c r="I33" s="158"/>
      <c r="J33" s="158"/>
      <c r="K33" s="158"/>
      <c r="L33" s="158"/>
      <c r="M33" s="158"/>
      <c r="N33" s="158"/>
      <c r="O33" s="237"/>
      <c r="P33" s="237"/>
      <c r="Q33" s="237"/>
      <c r="R33" s="237"/>
    </row>
    <row r="34" spans="1:18" ht="17.25" customHeight="1">
      <c r="A34" s="464"/>
      <c r="B34" s="50"/>
      <c r="C34" s="89">
        <v>4430</v>
      </c>
      <c r="D34" s="57" t="s">
        <v>180</v>
      </c>
      <c r="E34" s="162">
        <v>15000</v>
      </c>
      <c r="F34" s="162">
        <v>10000</v>
      </c>
      <c r="G34" s="384">
        <v>0</v>
      </c>
      <c r="H34" s="384"/>
      <c r="I34" s="161"/>
      <c r="J34" s="161"/>
      <c r="K34" s="161"/>
      <c r="L34" s="161"/>
      <c r="M34" s="161"/>
      <c r="N34" s="161"/>
      <c r="O34" s="240"/>
      <c r="P34" s="240"/>
      <c r="Q34" s="240"/>
      <c r="R34" s="240"/>
    </row>
    <row r="35" spans="1:18" ht="17.25" customHeight="1">
      <c r="A35" s="464"/>
      <c r="B35" s="52"/>
      <c r="C35" s="52">
        <v>4530</v>
      </c>
      <c r="D35" s="54" t="s">
        <v>181</v>
      </c>
      <c r="E35" s="168">
        <v>19500</v>
      </c>
      <c r="F35" s="168">
        <v>19500</v>
      </c>
      <c r="G35" s="382">
        <v>0</v>
      </c>
      <c r="H35" s="382"/>
      <c r="I35" s="158"/>
      <c r="J35" s="158"/>
      <c r="K35" s="158"/>
      <c r="L35" s="158"/>
      <c r="M35" s="158"/>
      <c r="N35" s="158"/>
      <c r="O35" s="237"/>
      <c r="P35" s="237"/>
      <c r="Q35" s="237"/>
      <c r="R35" s="237"/>
    </row>
    <row r="36" spans="1:18" ht="16.5" customHeight="1">
      <c r="A36" s="464"/>
      <c r="B36" s="52"/>
      <c r="C36" s="52">
        <v>4590</v>
      </c>
      <c r="D36" s="54" t="s">
        <v>182</v>
      </c>
      <c r="E36" s="168">
        <v>50000</v>
      </c>
      <c r="F36" s="168">
        <v>36000</v>
      </c>
      <c r="G36" s="382">
        <v>0</v>
      </c>
      <c r="H36" s="382"/>
      <c r="I36" s="158"/>
      <c r="J36" s="158"/>
      <c r="K36" s="158"/>
      <c r="L36" s="158"/>
      <c r="M36" s="158"/>
      <c r="N36" s="158"/>
      <c r="O36" s="237"/>
      <c r="P36" s="237"/>
      <c r="Q36" s="237"/>
      <c r="R36" s="237"/>
    </row>
    <row r="37" spans="1:18" ht="17.25" customHeight="1">
      <c r="A37" s="464"/>
      <c r="B37" s="52"/>
      <c r="C37" s="52">
        <v>4610</v>
      </c>
      <c r="D37" s="54" t="s">
        <v>349</v>
      </c>
      <c r="E37" s="168">
        <v>3000</v>
      </c>
      <c r="F37" s="168">
        <v>3000</v>
      </c>
      <c r="G37" s="382">
        <v>0</v>
      </c>
      <c r="H37" s="382"/>
      <c r="I37" s="158"/>
      <c r="J37" s="158"/>
      <c r="K37" s="158"/>
      <c r="L37" s="158"/>
      <c r="M37" s="158"/>
      <c r="N37" s="158"/>
      <c r="O37" s="237"/>
      <c r="P37" s="237"/>
      <c r="Q37" s="237"/>
      <c r="R37" s="237"/>
    </row>
    <row r="38" spans="1:18" ht="19.5" customHeight="1">
      <c r="A38" s="464"/>
      <c r="B38" s="52"/>
      <c r="C38" s="52">
        <v>6050</v>
      </c>
      <c r="D38" s="54" t="s">
        <v>173</v>
      </c>
      <c r="E38" s="247">
        <v>430000</v>
      </c>
      <c r="F38" s="247">
        <v>50000</v>
      </c>
      <c r="G38" s="382">
        <v>0</v>
      </c>
      <c r="H38" s="382"/>
      <c r="I38" s="158"/>
      <c r="J38" s="158"/>
      <c r="K38" s="158"/>
      <c r="L38" s="158"/>
      <c r="M38" s="158"/>
      <c r="N38" s="158"/>
      <c r="O38" s="237"/>
      <c r="P38" s="237"/>
      <c r="Q38" s="237"/>
      <c r="R38" s="237"/>
    </row>
    <row r="39" spans="1:18" ht="17.25" customHeight="1">
      <c r="A39" s="58">
        <v>710</v>
      </c>
      <c r="B39" s="58"/>
      <c r="C39" s="59"/>
      <c r="D39" s="60" t="s">
        <v>106</v>
      </c>
      <c r="E39" s="172">
        <f>SUM(E40+E45+E47)</f>
        <v>274489</v>
      </c>
      <c r="F39" s="172">
        <f>SUM(F40+F45+F47)</f>
        <v>226257</v>
      </c>
      <c r="G39" s="376">
        <f>SUM(G40+G45+G47)</f>
        <v>3000</v>
      </c>
      <c r="H39" s="376"/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1:18" ht="24" customHeight="1">
      <c r="A40" s="465"/>
      <c r="B40" s="64">
        <v>71004</v>
      </c>
      <c r="C40" s="71"/>
      <c r="D40" s="66" t="s">
        <v>183</v>
      </c>
      <c r="E40" s="159">
        <f>SUM(E42:E44)</f>
        <v>61500</v>
      </c>
      <c r="F40" s="159">
        <f>SUM(F41:F44)</f>
        <v>34000</v>
      </c>
      <c r="G40" s="284">
        <f>SUM(G41:G44)</f>
        <v>0</v>
      </c>
      <c r="H40" s="284"/>
      <c r="I40" s="159"/>
      <c r="J40" s="159"/>
      <c r="K40" s="159"/>
      <c r="L40" s="159"/>
      <c r="M40" s="159"/>
      <c r="N40" s="159"/>
      <c r="O40" s="238"/>
      <c r="P40" s="238"/>
      <c r="Q40" s="238"/>
      <c r="R40" s="238"/>
    </row>
    <row r="41" spans="1:18" ht="25.5" customHeight="1">
      <c r="A41" s="465"/>
      <c r="B41" s="52"/>
      <c r="C41" s="53" t="s">
        <v>369</v>
      </c>
      <c r="D41" s="54" t="s">
        <v>427</v>
      </c>
      <c r="E41" s="158">
        <v>0</v>
      </c>
      <c r="F41" s="158">
        <v>1000</v>
      </c>
      <c r="G41" s="285">
        <v>0</v>
      </c>
      <c r="H41" s="285"/>
      <c r="I41" s="158"/>
      <c r="J41" s="158"/>
      <c r="K41" s="158"/>
      <c r="L41" s="158"/>
      <c r="M41" s="158"/>
      <c r="N41" s="158"/>
      <c r="O41" s="237"/>
      <c r="P41" s="237"/>
      <c r="Q41" s="237"/>
      <c r="R41" s="237"/>
    </row>
    <row r="42" spans="1:18" ht="17.25" customHeight="1">
      <c r="A42" s="465"/>
      <c r="B42" s="52"/>
      <c r="C42" s="53" t="s">
        <v>184</v>
      </c>
      <c r="D42" s="88" t="s">
        <v>175</v>
      </c>
      <c r="E42" s="168">
        <v>20000</v>
      </c>
      <c r="F42" s="168">
        <v>5000</v>
      </c>
      <c r="G42" s="382">
        <v>0</v>
      </c>
      <c r="H42" s="382"/>
      <c r="I42" s="158"/>
      <c r="J42" s="158"/>
      <c r="K42" s="158"/>
      <c r="L42" s="158"/>
      <c r="M42" s="158"/>
      <c r="N42" s="158"/>
      <c r="O42" s="237"/>
      <c r="P42" s="237"/>
      <c r="Q42" s="237"/>
      <c r="R42" s="237"/>
    </row>
    <row r="43" spans="1:18" ht="17.25" customHeight="1">
      <c r="A43" s="465"/>
      <c r="B43" s="52"/>
      <c r="C43" s="53" t="s">
        <v>185</v>
      </c>
      <c r="D43" s="54" t="s">
        <v>178</v>
      </c>
      <c r="E43" s="168">
        <v>38000</v>
      </c>
      <c r="F43" s="168">
        <v>28000</v>
      </c>
      <c r="G43" s="382">
        <v>0</v>
      </c>
      <c r="H43" s="382"/>
      <c r="I43" s="158"/>
      <c r="J43" s="158"/>
      <c r="K43" s="158"/>
      <c r="L43" s="158"/>
      <c r="M43" s="158"/>
      <c r="N43" s="158"/>
      <c r="O43" s="237"/>
      <c r="P43" s="237"/>
      <c r="Q43" s="237"/>
      <c r="R43" s="237"/>
    </row>
    <row r="44" spans="1:18" ht="17.25" customHeight="1">
      <c r="A44" s="465"/>
      <c r="B44" s="52"/>
      <c r="C44" s="53" t="s">
        <v>186</v>
      </c>
      <c r="D44" s="54" t="s">
        <v>180</v>
      </c>
      <c r="E44" s="168">
        <v>3500</v>
      </c>
      <c r="F44" s="168">
        <v>0</v>
      </c>
      <c r="G44" s="382">
        <v>0</v>
      </c>
      <c r="H44" s="382"/>
      <c r="I44" s="158"/>
      <c r="J44" s="158"/>
      <c r="K44" s="158"/>
      <c r="L44" s="158"/>
      <c r="M44" s="158"/>
      <c r="N44" s="158"/>
      <c r="O44" s="237"/>
      <c r="P44" s="237"/>
      <c r="Q44" s="237"/>
      <c r="R44" s="237"/>
    </row>
    <row r="45" spans="1:18" ht="17.25" customHeight="1">
      <c r="A45" s="465"/>
      <c r="B45" s="50">
        <v>71014</v>
      </c>
      <c r="C45" s="50"/>
      <c r="D45" s="51" t="s">
        <v>187</v>
      </c>
      <c r="E45" s="160">
        <f>SUM(E46:E46)</f>
        <v>30000</v>
      </c>
      <c r="F45" s="160">
        <f>SUM(F46:F46)</f>
        <v>26000</v>
      </c>
      <c r="G45" s="383">
        <f>SUM(G46:G46)</f>
        <v>0</v>
      </c>
      <c r="H45" s="383"/>
      <c r="I45" s="160"/>
      <c r="J45" s="160"/>
      <c r="K45" s="160"/>
      <c r="L45" s="160"/>
      <c r="M45" s="160"/>
      <c r="N45" s="160"/>
      <c r="O45" s="239"/>
      <c r="P45" s="239"/>
      <c r="Q45" s="239"/>
      <c r="R45" s="239"/>
    </row>
    <row r="46" spans="1:18" ht="17.25" customHeight="1">
      <c r="A46" s="465"/>
      <c r="B46" s="89"/>
      <c r="C46" s="90">
        <v>4300</v>
      </c>
      <c r="D46" s="57" t="s">
        <v>178</v>
      </c>
      <c r="E46" s="162">
        <v>30000</v>
      </c>
      <c r="F46" s="162">
        <v>26000</v>
      </c>
      <c r="G46" s="384">
        <v>0</v>
      </c>
      <c r="H46" s="384"/>
      <c r="I46" s="161"/>
      <c r="J46" s="161"/>
      <c r="K46" s="161"/>
      <c r="L46" s="161"/>
      <c r="M46" s="161"/>
      <c r="N46" s="161"/>
      <c r="O46" s="240"/>
      <c r="P46" s="240"/>
      <c r="Q46" s="240"/>
      <c r="R46" s="240"/>
    </row>
    <row r="47" spans="1:18" ht="17.25" customHeight="1">
      <c r="A47" s="464"/>
      <c r="B47" s="50">
        <v>71035</v>
      </c>
      <c r="C47" s="61"/>
      <c r="D47" s="51" t="s">
        <v>107</v>
      </c>
      <c r="E47" s="160">
        <f>SUM(E48:E65)</f>
        <v>182989</v>
      </c>
      <c r="F47" s="160">
        <f>SUM(F48:F65)</f>
        <v>166257</v>
      </c>
      <c r="G47" s="383">
        <f>SUM(G48:G65)</f>
        <v>3000</v>
      </c>
      <c r="H47" s="383"/>
      <c r="I47" s="160"/>
      <c r="J47" s="160" t="s">
        <v>370</v>
      </c>
      <c r="K47" s="160"/>
      <c r="L47" s="160"/>
      <c r="M47" s="160"/>
      <c r="N47" s="160"/>
      <c r="O47" s="239"/>
      <c r="P47" s="239"/>
      <c r="Q47" s="239"/>
      <c r="R47" s="239"/>
    </row>
    <row r="48" spans="1:18" ht="17.25" customHeight="1">
      <c r="A48" s="464"/>
      <c r="B48" s="89"/>
      <c r="C48" s="90">
        <v>3020</v>
      </c>
      <c r="D48" s="57" t="s">
        <v>188</v>
      </c>
      <c r="E48" s="162">
        <v>2100</v>
      </c>
      <c r="F48" s="162">
        <v>1200</v>
      </c>
      <c r="G48" s="384">
        <v>0</v>
      </c>
      <c r="H48" s="384"/>
      <c r="I48" s="161"/>
      <c r="J48" s="161"/>
      <c r="K48" s="161"/>
      <c r="L48" s="161"/>
      <c r="M48" s="161"/>
      <c r="N48" s="161"/>
      <c r="O48" s="240"/>
      <c r="P48" s="240"/>
      <c r="Q48" s="240"/>
      <c r="R48" s="240"/>
    </row>
    <row r="49" spans="1:18" ht="17.25" customHeight="1">
      <c r="A49" s="464"/>
      <c r="B49" s="89"/>
      <c r="C49" s="90">
        <v>4010</v>
      </c>
      <c r="D49" s="57" t="s">
        <v>189</v>
      </c>
      <c r="E49" s="162">
        <v>93100</v>
      </c>
      <c r="F49" s="162">
        <v>87767</v>
      </c>
      <c r="G49" s="384">
        <v>0</v>
      </c>
      <c r="H49" s="384"/>
      <c r="I49" s="161"/>
      <c r="J49" s="161"/>
      <c r="K49" s="161"/>
      <c r="L49" s="161"/>
      <c r="M49" s="161"/>
      <c r="N49" s="161"/>
      <c r="O49" s="240"/>
      <c r="P49" s="240"/>
      <c r="Q49" s="240"/>
      <c r="R49" s="240"/>
    </row>
    <row r="50" spans="1:18" ht="17.25" customHeight="1">
      <c r="A50" s="464"/>
      <c r="B50" s="89"/>
      <c r="C50" s="90">
        <v>4040</v>
      </c>
      <c r="D50" s="57" t="s">
        <v>190</v>
      </c>
      <c r="E50" s="162">
        <v>6900</v>
      </c>
      <c r="F50" s="162">
        <v>7070</v>
      </c>
      <c r="G50" s="384">
        <v>0</v>
      </c>
      <c r="H50" s="384"/>
      <c r="I50" s="161"/>
      <c r="J50" s="161"/>
      <c r="K50" s="161"/>
      <c r="L50" s="161"/>
      <c r="M50" s="161"/>
      <c r="N50" s="161"/>
      <c r="O50" s="240"/>
      <c r="P50" s="240"/>
      <c r="Q50" s="240"/>
      <c r="R50" s="240"/>
    </row>
    <row r="51" spans="1:18" ht="17.25" customHeight="1">
      <c r="A51" s="464"/>
      <c r="B51" s="89"/>
      <c r="C51" s="90">
        <v>4110</v>
      </c>
      <c r="D51" s="57" t="s">
        <v>191</v>
      </c>
      <c r="E51" s="162">
        <v>15140</v>
      </c>
      <c r="F51" s="162">
        <v>14590</v>
      </c>
      <c r="G51" s="384">
        <v>0</v>
      </c>
      <c r="H51" s="384"/>
      <c r="I51" s="161"/>
      <c r="J51" s="161"/>
      <c r="K51" s="161"/>
      <c r="L51" s="161"/>
      <c r="M51" s="161"/>
      <c r="N51" s="161"/>
      <c r="O51" s="240"/>
      <c r="P51" s="240"/>
      <c r="Q51" s="240"/>
      <c r="R51" s="240"/>
    </row>
    <row r="52" spans="1:18" ht="17.25" customHeight="1">
      <c r="A52" s="464"/>
      <c r="B52" s="89"/>
      <c r="C52" s="90">
        <v>4120</v>
      </c>
      <c r="D52" s="57" t="s">
        <v>192</v>
      </c>
      <c r="E52" s="162">
        <v>2150</v>
      </c>
      <c r="F52" s="162">
        <v>2330</v>
      </c>
      <c r="G52" s="384">
        <v>0</v>
      </c>
      <c r="H52" s="384"/>
      <c r="I52" s="161"/>
      <c r="J52" s="161"/>
      <c r="K52" s="161"/>
      <c r="L52" s="161"/>
      <c r="M52" s="161"/>
      <c r="N52" s="161"/>
      <c r="O52" s="240"/>
      <c r="P52" s="240"/>
      <c r="Q52" s="240"/>
      <c r="R52" s="240"/>
    </row>
    <row r="53" spans="1:18" ht="19.5" customHeight="1">
      <c r="A53" s="464"/>
      <c r="B53" s="89"/>
      <c r="C53" s="90">
        <v>4140</v>
      </c>
      <c r="D53" s="54" t="s">
        <v>213</v>
      </c>
      <c r="E53" s="162">
        <v>0</v>
      </c>
      <c r="F53" s="162">
        <v>1600</v>
      </c>
      <c r="G53" s="384">
        <v>0</v>
      </c>
      <c r="H53" s="384"/>
      <c r="I53" s="161"/>
      <c r="J53" s="161"/>
      <c r="K53" s="161"/>
      <c r="L53" s="161"/>
      <c r="M53" s="161"/>
      <c r="N53" s="161"/>
      <c r="O53" s="240"/>
      <c r="P53" s="240"/>
      <c r="Q53" s="240"/>
      <c r="R53" s="240"/>
    </row>
    <row r="54" spans="1:18" ht="17.25" customHeight="1">
      <c r="A54" s="464"/>
      <c r="B54" s="89"/>
      <c r="C54" s="90">
        <v>4210</v>
      </c>
      <c r="D54" s="57" t="s">
        <v>176</v>
      </c>
      <c r="E54" s="162">
        <v>8000</v>
      </c>
      <c r="F54" s="162">
        <v>27500</v>
      </c>
      <c r="G54" s="384">
        <v>1500</v>
      </c>
      <c r="H54" s="384"/>
      <c r="I54" s="161"/>
      <c r="J54" s="161"/>
      <c r="K54" s="161"/>
      <c r="L54" s="161"/>
      <c r="M54" s="161"/>
      <c r="N54" s="161"/>
      <c r="O54" s="240"/>
      <c r="P54" s="240"/>
      <c r="Q54" s="240"/>
      <c r="R54" s="240"/>
    </row>
    <row r="55" spans="1:18" ht="17.25" customHeight="1">
      <c r="A55" s="464"/>
      <c r="B55" s="89"/>
      <c r="C55" s="90">
        <v>4260</v>
      </c>
      <c r="D55" s="57" t="s">
        <v>193</v>
      </c>
      <c r="E55" s="162">
        <v>23000</v>
      </c>
      <c r="F55" s="162">
        <v>8000</v>
      </c>
      <c r="G55" s="384">
        <v>0</v>
      </c>
      <c r="H55" s="384"/>
      <c r="I55" s="161"/>
      <c r="J55" s="161"/>
      <c r="K55" s="161"/>
      <c r="L55" s="161"/>
      <c r="M55" s="161"/>
      <c r="N55" s="161"/>
      <c r="O55" s="240"/>
      <c r="P55" s="240"/>
      <c r="Q55" s="240"/>
      <c r="R55" s="240"/>
    </row>
    <row r="56" spans="1:18" ht="17.25" customHeight="1">
      <c r="A56" s="464"/>
      <c r="B56" s="89"/>
      <c r="C56" s="90">
        <v>4270</v>
      </c>
      <c r="D56" s="57" t="s">
        <v>177</v>
      </c>
      <c r="E56" s="241">
        <v>10000</v>
      </c>
      <c r="F56" s="241">
        <v>4000</v>
      </c>
      <c r="G56" s="384">
        <v>0</v>
      </c>
      <c r="H56" s="384"/>
      <c r="I56" s="161"/>
      <c r="J56" s="161"/>
      <c r="K56" s="161"/>
      <c r="L56" s="161"/>
      <c r="M56" s="161"/>
      <c r="N56" s="161"/>
      <c r="O56" s="240"/>
      <c r="P56" s="240"/>
      <c r="Q56" s="240"/>
      <c r="R56" s="240"/>
    </row>
    <row r="57" spans="1:18" ht="17.25" customHeight="1">
      <c r="A57" s="464"/>
      <c r="B57" s="89"/>
      <c r="C57" s="90">
        <v>4280</v>
      </c>
      <c r="D57" s="57" t="s">
        <v>194</v>
      </c>
      <c r="E57" s="162">
        <v>180</v>
      </c>
      <c r="F57" s="162">
        <v>100</v>
      </c>
      <c r="G57" s="384">
        <v>0</v>
      </c>
      <c r="H57" s="384"/>
      <c r="I57" s="161"/>
      <c r="J57" s="161"/>
      <c r="K57" s="161"/>
      <c r="L57" s="161"/>
      <c r="M57" s="161"/>
      <c r="N57" s="161"/>
      <c r="O57" s="240"/>
      <c r="P57" s="240"/>
      <c r="Q57" s="240"/>
      <c r="R57" s="240"/>
    </row>
    <row r="58" spans="1:18" ht="17.25" customHeight="1">
      <c r="A58" s="464"/>
      <c r="B58" s="89"/>
      <c r="C58" s="62" t="s">
        <v>195</v>
      </c>
      <c r="D58" s="57" t="s">
        <v>178</v>
      </c>
      <c r="E58" s="162">
        <v>14000</v>
      </c>
      <c r="F58" s="162">
        <v>5500</v>
      </c>
      <c r="G58" s="384">
        <v>1500</v>
      </c>
      <c r="H58" s="384"/>
      <c r="I58" s="161"/>
      <c r="J58" s="161"/>
      <c r="K58" s="161"/>
      <c r="L58" s="161"/>
      <c r="M58" s="161"/>
      <c r="N58" s="161"/>
      <c r="O58" s="240"/>
      <c r="P58" s="240"/>
      <c r="Q58" s="240"/>
      <c r="R58" s="240"/>
    </row>
    <row r="59" spans="1:18" ht="17.25" customHeight="1">
      <c r="A59" s="464"/>
      <c r="B59" s="89"/>
      <c r="C59" s="62" t="s">
        <v>196</v>
      </c>
      <c r="D59" s="57" t="s">
        <v>197</v>
      </c>
      <c r="E59" s="162">
        <v>500</v>
      </c>
      <c r="F59" s="162">
        <v>500</v>
      </c>
      <c r="G59" s="384">
        <v>0</v>
      </c>
      <c r="H59" s="384"/>
      <c r="I59" s="161"/>
      <c r="J59" s="161"/>
      <c r="K59" s="161"/>
      <c r="L59" s="161"/>
      <c r="M59" s="161"/>
      <c r="N59" s="161"/>
      <c r="O59" s="240"/>
      <c r="P59" s="240"/>
      <c r="Q59" s="240"/>
      <c r="R59" s="240"/>
    </row>
    <row r="60" spans="1:18" ht="18" customHeight="1">
      <c r="A60" s="464"/>
      <c r="B60" s="89"/>
      <c r="C60" s="62" t="s">
        <v>198</v>
      </c>
      <c r="D60" s="57" t="s">
        <v>199</v>
      </c>
      <c r="E60" s="162">
        <v>800</v>
      </c>
      <c r="F60" s="162">
        <v>800</v>
      </c>
      <c r="G60" s="384">
        <v>0</v>
      </c>
      <c r="H60" s="384"/>
      <c r="I60" s="161"/>
      <c r="J60" s="161"/>
      <c r="K60" s="161"/>
      <c r="L60" s="161"/>
      <c r="M60" s="161"/>
      <c r="N60" s="161"/>
      <c r="O60" s="240"/>
      <c r="P60" s="240"/>
      <c r="Q60" s="240"/>
      <c r="R60" s="240"/>
    </row>
    <row r="61" spans="1:18" ht="18.75" customHeight="1">
      <c r="A61" s="464"/>
      <c r="B61" s="89"/>
      <c r="C61" s="62" t="s">
        <v>200</v>
      </c>
      <c r="D61" s="57" t="s">
        <v>201</v>
      </c>
      <c r="E61" s="162">
        <v>2000</v>
      </c>
      <c r="F61" s="162">
        <v>2000</v>
      </c>
      <c r="G61" s="384">
        <v>0</v>
      </c>
      <c r="H61" s="384"/>
      <c r="I61" s="161"/>
      <c r="J61" s="161"/>
      <c r="K61" s="161"/>
      <c r="L61" s="161"/>
      <c r="M61" s="161"/>
      <c r="N61" s="161"/>
      <c r="O61" s="240"/>
      <c r="P61" s="240"/>
      <c r="Q61" s="240"/>
      <c r="R61" s="240"/>
    </row>
    <row r="62" spans="1:18" ht="17.25" customHeight="1">
      <c r="A62" s="464"/>
      <c r="B62" s="89"/>
      <c r="C62" s="62" t="s">
        <v>202</v>
      </c>
      <c r="D62" s="57" t="s">
        <v>203</v>
      </c>
      <c r="E62" s="162">
        <v>100</v>
      </c>
      <c r="F62" s="162">
        <v>0</v>
      </c>
      <c r="G62" s="384">
        <v>0</v>
      </c>
      <c r="H62" s="384"/>
      <c r="I62" s="161"/>
      <c r="J62" s="161"/>
      <c r="K62" s="161"/>
      <c r="L62" s="161"/>
      <c r="M62" s="161"/>
      <c r="N62" s="161"/>
      <c r="O62" s="240"/>
      <c r="P62" s="240"/>
      <c r="Q62" s="240"/>
      <c r="R62" s="240"/>
    </row>
    <row r="63" spans="1:18" ht="17.25" customHeight="1">
      <c r="A63" s="464"/>
      <c r="B63" s="89"/>
      <c r="C63" s="62" t="s">
        <v>186</v>
      </c>
      <c r="D63" s="57" t="s">
        <v>180</v>
      </c>
      <c r="E63" s="162">
        <v>100</v>
      </c>
      <c r="F63" s="162">
        <v>100</v>
      </c>
      <c r="G63" s="384">
        <v>0</v>
      </c>
      <c r="H63" s="384"/>
      <c r="I63" s="161"/>
      <c r="J63" s="161"/>
      <c r="K63" s="161"/>
      <c r="L63" s="161"/>
      <c r="M63" s="161"/>
      <c r="N63" s="161"/>
      <c r="O63" s="240"/>
      <c r="P63" s="240"/>
      <c r="Q63" s="240"/>
      <c r="R63" s="240"/>
    </row>
    <row r="64" spans="1:18" ht="20.25" customHeight="1">
      <c r="A64" s="464"/>
      <c r="B64" s="89"/>
      <c r="C64" s="62" t="s">
        <v>204</v>
      </c>
      <c r="D64" s="57" t="s">
        <v>205</v>
      </c>
      <c r="E64" s="162">
        <v>4719</v>
      </c>
      <c r="F64" s="162">
        <v>3200</v>
      </c>
      <c r="G64" s="384">
        <v>0</v>
      </c>
      <c r="H64" s="384"/>
      <c r="I64" s="161"/>
      <c r="J64" s="161"/>
      <c r="K64" s="161"/>
      <c r="L64" s="161"/>
      <c r="M64" s="161"/>
      <c r="N64" s="161"/>
      <c r="O64" s="240"/>
      <c r="P64" s="240"/>
      <c r="Q64" s="240"/>
      <c r="R64" s="240"/>
    </row>
    <row r="65" spans="1:18" ht="21.75" customHeight="1">
      <c r="A65" s="464"/>
      <c r="B65" s="89"/>
      <c r="C65" s="62" t="s">
        <v>206</v>
      </c>
      <c r="D65" s="57" t="s">
        <v>207</v>
      </c>
      <c r="E65" s="162">
        <v>200</v>
      </c>
      <c r="F65" s="162">
        <v>0</v>
      </c>
      <c r="G65" s="384">
        <v>0</v>
      </c>
      <c r="H65" s="384"/>
      <c r="I65" s="161"/>
      <c r="J65" s="161"/>
      <c r="K65" s="161"/>
      <c r="L65" s="161"/>
      <c r="M65" s="161"/>
      <c r="N65" s="161"/>
      <c r="O65" s="240"/>
      <c r="P65" s="240"/>
      <c r="Q65" s="240"/>
      <c r="R65" s="240"/>
    </row>
    <row r="66" spans="1:18" ht="17.25" customHeight="1">
      <c r="A66" s="58">
        <v>720</v>
      </c>
      <c r="B66" s="58"/>
      <c r="C66" s="59"/>
      <c r="D66" s="60" t="s">
        <v>208</v>
      </c>
      <c r="E66" s="172">
        <f>SUM(E67)</f>
        <v>100000</v>
      </c>
      <c r="F66" s="172">
        <f>SUM(F67)</f>
        <v>0</v>
      </c>
      <c r="G66" s="376">
        <f>SUM(G67)</f>
        <v>0</v>
      </c>
      <c r="H66" s="376"/>
      <c r="I66" s="172"/>
      <c r="J66" s="172"/>
      <c r="K66" s="172"/>
      <c r="L66" s="172"/>
      <c r="M66" s="172"/>
      <c r="N66" s="172"/>
      <c r="O66" s="172"/>
      <c r="P66" s="172"/>
      <c r="Q66" s="172"/>
      <c r="R66" s="172"/>
    </row>
    <row r="67" spans="1:18" ht="17.25" customHeight="1">
      <c r="A67" s="50"/>
      <c r="B67" s="50">
        <v>72095</v>
      </c>
      <c r="C67" s="91"/>
      <c r="D67" s="51" t="s">
        <v>151</v>
      </c>
      <c r="E67" s="160">
        <f>SUM(E68:E68)</f>
        <v>100000</v>
      </c>
      <c r="F67" s="160">
        <f>SUM(F68:F68)</f>
        <v>0</v>
      </c>
      <c r="G67" s="383">
        <f>SUM(G68:G68)</f>
        <v>0</v>
      </c>
      <c r="H67" s="383"/>
      <c r="I67" s="160"/>
      <c r="J67" s="160"/>
      <c r="K67" s="160"/>
      <c r="L67" s="160"/>
      <c r="M67" s="160"/>
      <c r="N67" s="160"/>
      <c r="O67" s="239"/>
      <c r="P67" s="239"/>
      <c r="Q67" s="239"/>
      <c r="R67" s="239"/>
    </row>
    <row r="68" spans="1:18" ht="18.75" customHeight="1">
      <c r="A68" s="89"/>
      <c r="B68" s="89"/>
      <c r="C68" s="62" t="s">
        <v>210</v>
      </c>
      <c r="D68" s="54" t="s">
        <v>173</v>
      </c>
      <c r="E68" s="239">
        <v>100000</v>
      </c>
      <c r="F68" s="239">
        <v>0</v>
      </c>
      <c r="G68" s="383">
        <v>0</v>
      </c>
      <c r="H68" s="383"/>
      <c r="I68" s="161"/>
      <c r="J68" s="161"/>
      <c r="K68" s="161"/>
      <c r="L68" s="161"/>
      <c r="M68" s="161"/>
      <c r="N68" s="161"/>
      <c r="O68" s="240"/>
      <c r="P68" s="240"/>
      <c r="Q68" s="240"/>
      <c r="R68" s="240"/>
    </row>
    <row r="69" spans="1:18" ht="17.25" customHeight="1">
      <c r="A69" s="58">
        <v>750</v>
      </c>
      <c r="B69" s="58"/>
      <c r="C69" s="58"/>
      <c r="D69" s="60" t="s">
        <v>110</v>
      </c>
      <c r="E69" s="172">
        <f>SUM(E70+E86+E91+E112+E119+E124)</f>
        <v>3731111</v>
      </c>
      <c r="F69" s="172">
        <f>SUM(F70+F86+F91+F112+F119+F124)</f>
        <v>3651738</v>
      </c>
      <c r="G69" s="376">
        <f>SUM(G70+G86+G91+G119+G124)</f>
        <v>156200</v>
      </c>
      <c r="H69" s="376"/>
      <c r="I69" s="172"/>
      <c r="J69" s="172"/>
      <c r="K69" s="172"/>
      <c r="L69" s="172"/>
      <c r="M69" s="172"/>
      <c r="N69" s="172"/>
      <c r="O69" s="172"/>
      <c r="P69" s="172"/>
      <c r="Q69" s="172"/>
      <c r="R69" s="172"/>
    </row>
    <row r="70" spans="1:18" ht="17.25" customHeight="1">
      <c r="A70" s="466"/>
      <c r="B70" s="64">
        <v>75011</v>
      </c>
      <c r="C70" s="64"/>
      <c r="D70" s="66" t="s">
        <v>111</v>
      </c>
      <c r="E70" s="160">
        <f>SUM(E71:E85)</f>
        <v>350395</v>
      </c>
      <c r="F70" s="160">
        <f>SUM(F71:F85)</f>
        <v>362418</v>
      </c>
      <c r="G70" s="383">
        <f>SUM(G71:G85)</f>
        <v>156200</v>
      </c>
      <c r="H70" s="383"/>
      <c r="I70" s="160"/>
      <c r="J70" s="160"/>
      <c r="K70" s="160"/>
      <c r="L70" s="160"/>
      <c r="M70" s="160"/>
      <c r="N70" s="160"/>
      <c r="O70" s="239"/>
      <c r="P70" s="239"/>
      <c r="Q70" s="239"/>
      <c r="R70" s="239"/>
    </row>
    <row r="71" spans="1:18" ht="17.25" customHeight="1">
      <c r="A71" s="466"/>
      <c r="B71" s="52"/>
      <c r="C71" s="93">
        <v>3020</v>
      </c>
      <c r="D71" s="57" t="s">
        <v>188</v>
      </c>
      <c r="E71" s="168">
        <v>1450</v>
      </c>
      <c r="F71" s="168">
        <v>1750</v>
      </c>
      <c r="G71" s="382">
        <v>0</v>
      </c>
      <c r="H71" s="382"/>
      <c r="I71" s="158"/>
      <c r="J71" s="158"/>
      <c r="K71" s="158"/>
      <c r="L71" s="158"/>
      <c r="M71" s="158"/>
      <c r="N71" s="158"/>
      <c r="O71" s="237"/>
      <c r="P71" s="237"/>
      <c r="Q71" s="237"/>
      <c r="R71" s="237"/>
    </row>
    <row r="72" spans="1:18" ht="17.25" customHeight="1">
      <c r="A72" s="466"/>
      <c r="B72" s="52"/>
      <c r="C72" s="93">
        <v>4010</v>
      </c>
      <c r="D72" s="54" t="s">
        <v>189</v>
      </c>
      <c r="E72" s="168">
        <v>229700</v>
      </c>
      <c r="F72" s="168">
        <v>225000</v>
      </c>
      <c r="G72" s="382">
        <v>156200</v>
      </c>
      <c r="H72" s="382"/>
      <c r="I72" s="158"/>
      <c r="J72" s="158"/>
      <c r="K72" s="158"/>
      <c r="L72" s="158"/>
      <c r="M72" s="158"/>
      <c r="N72" s="158"/>
      <c r="O72" s="237"/>
      <c r="P72" s="237"/>
      <c r="Q72" s="237"/>
      <c r="R72" s="237"/>
    </row>
    <row r="73" spans="1:18" ht="17.25" customHeight="1">
      <c r="A73" s="466"/>
      <c r="B73" s="52"/>
      <c r="C73" s="93">
        <v>4040</v>
      </c>
      <c r="D73" s="54" t="s">
        <v>190</v>
      </c>
      <c r="E73" s="168">
        <v>18375</v>
      </c>
      <c r="F73" s="168">
        <v>17450</v>
      </c>
      <c r="G73" s="382">
        <v>0</v>
      </c>
      <c r="H73" s="382"/>
      <c r="I73" s="158"/>
      <c r="J73" s="158"/>
      <c r="K73" s="158"/>
      <c r="L73" s="158"/>
      <c r="M73" s="158"/>
      <c r="N73" s="158"/>
      <c r="O73" s="237"/>
      <c r="P73" s="237"/>
      <c r="Q73" s="237"/>
      <c r="R73" s="237"/>
    </row>
    <row r="74" spans="1:18" ht="17.25" customHeight="1">
      <c r="A74" s="466"/>
      <c r="B74" s="52"/>
      <c r="C74" s="93">
        <v>4110</v>
      </c>
      <c r="D74" s="54" t="s">
        <v>191</v>
      </c>
      <c r="E74" s="168">
        <v>38600</v>
      </c>
      <c r="F74" s="168">
        <v>37295</v>
      </c>
      <c r="G74" s="382">
        <v>0</v>
      </c>
      <c r="H74" s="382"/>
      <c r="I74" s="158"/>
      <c r="J74" s="158"/>
      <c r="K74" s="158"/>
      <c r="L74" s="158"/>
      <c r="M74" s="158"/>
      <c r="N74" s="158"/>
      <c r="O74" s="237"/>
      <c r="P74" s="237"/>
      <c r="Q74" s="237"/>
      <c r="R74" s="237"/>
    </row>
    <row r="75" spans="1:18" ht="17.25" customHeight="1">
      <c r="A75" s="466"/>
      <c r="B75" s="52"/>
      <c r="C75" s="93">
        <v>4120</v>
      </c>
      <c r="D75" s="54" t="s">
        <v>192</v>
      </c>
      <c r="E75" s="168">
        <v>6290</v>
      </c>
      <c r="F75" s="168">
        <v>5945</v>
      </c>
      <c r="G75" s="382">
        <v>0</v>
      </c>
      <c r="H75" s="382"/>
      <c r="I75" s="158"/>
      <c r="J75" s="158"/>
      <c r="K75" s="158"/>
      <c r="L75" s="158"/>
      <c r="M75" s="158"/>
      <c r="N75" s="158"/>
      <c r="O75" s="237"/>
      <c r="P75" s="237"/>
      <c r="Q75" s="237"/>
      <c r="R75" s="237"/>
    </row>
    <row r="76" spans="1:18" ht="17.25" customHeight="1">
      <c r="A76" s="466"/>
      <c r="B76" s="52"/>
      <c r="C76" s="93">
        <v>4140</v>
      </c>
      <c r="D76" s="54" t="s">
        <v>213</v>
      </c>
      <c r="E76" s="168">
        <v>0</v>
      </c>
      <c r="F76" s="168">
        <v>2200</v>
      </c>
      <c r="G76" s="382">
        <v>0</v>
      </c>
      <c r="H76" s="382"/>
      <c r="I76" s="158"/>
      <c r="J76" s="158"/>
      <c r="K76" s="158"/>
      <c r="L76" s="158"/>
      <c r="M76" s="158"/>
      <c r="N76" s="158"/>
      <c r="O76" s="237"/>
      <c r="P76" s="237"/>
      <c r="Q76" s="237"/>
      <c r="R76" s="237"/>
    </row>
    <row r="77" spans="1:18" ht="17.25" customHeight="1">
      <c r="A77" s="466"/>
      <c r="B77" s="52"/>
      <c r="C77" s="93">
        <v>4210</v>
      </c>
      <c r="D77" s="54" t="s">
        <v>176</v>
      </c>
      <c r="E77" s="168">
        <v>26000</v>
      </c>
      <c r="F77" s="168">
        <v>38028</v>
      </c>
      <c r="G77" s="382">
        <v>0</v>
      </c>
      <c r="H77" s="382"/>
      <c r="I77" s="158"/>
      <c r="J77" s="158"/>
      <c r="K77" s="158"/>
      <c r="L77" s="158"/>
      <c r="M77" s="158"/>
      <c r="N77" s="158"/>
      <c r="O77" s="237"/>
      <c r="P77" s="237"/>
      <c r="Q77" s="237"/>
      <c r="R77" s="237"/>
    </row>
    <row r="78" spans="1:18" ht="17.25" customHeight="1">
      <c r="A78" s="466"/>
      <c r="B78" s="52"/>
      <c r="C78" s="93">
        <v>4260</v>
      </c>
      <c r="D78" s="54" t="s">
        <v>193</v>
      </c>
      <c r="E78" s="168">
        <v>1000</v>
      </c>
      <c r="F78" s="168">
        <v>2000</v>
      </c>
      <c r="G78" s="382">
        <v>0</v>
      </c>
      <c r="H78" s="382"/>
      <c r="I78" s="158"/>
      <c r="J78" s="158"/>
      <c r="K78" s="158"/>
      <c r="L78" s="158"/>
      <c r="M78" s="158"/>
      <c r="N78" s="158"/>
      <c r="O78" s="237"/>
      <c r="P78" s="237"/>
      <c r="Q78" s="237"/>
      <c r="R78" s="237"/>
    </row>
    <row r="79" spans="1:18" ht="17.25" customHeight="1">
      <c r="A79" s="466"/>
      <c r="B79" s="52"/>
      <c r="C79" s="93">
        <v>4270</v>
      </c>
      <c r="D79" s="54" t="s">
        <v>177</v>
      </c>
      <c r="E79" s="168">
        <v>0</v>
      </c>
      <c r="F79" s="168">
        <v>0</v>
      </c>
      <c r="G79" s="382">
        <v>0</v>
      </c>
      <c r="H79" s="382"/>
      <c r="I79" s="158"/>
      <c r="J79" s="158"/>
      <c r="K79" s="158"/>
      <c r="L79" s="158"/>
      <c r="M79" s="158"/>
      <c r="N79" s="158"/>
      <c r="O79" s="237"/>
      <c r="P79" s="237"/>
      <c r="Q79" s="237"/>
      <c r="R79" s="237"/>
    </row>
    <row r="80" spans="1:18" ht="17.25" customHeight="1">
      <c r="A80" s="466"/>
      <c r="B80" s="52"/>
      <c r="C80" s="93">
        <v>4280</v>
      </c>
      <c r="D80" s="57" t="s">
        <v>194</v>
      </c>
      <c r="E80" s="168">
        <v>100</v>
      </c>
      <c r="F80" s="168">
        <v>100</v>
      </c>
      <c r="G80" s="382">
        <v>0</v>
      </c>
      <c r="H80" s="382"/>
      <c r="I80" s="158"/>
      <c r="J80" s="158"/>
      <c r="K80" s="158"/>
      <c r="L80" s="158"/>
      <c r="M80" s="158"/>
      <c r="N80" s="158"/>
      <c r="O80" s="237"/>
      <c r="P80" s="237"/>
      <c r="Q80" s="237"/>
      <c r="R80" s="237"/>
    </row>
    <row r="81" spans="1:18" ht="17.25" customHeight="1">
      <c r="A81" s="466"/>
      <c r="B81" s="52"/>
      <c r="C81" s="52">
        <v>4300</v>
      </c>
      <c r="D81" s="54" t="s">
        <v>178</v>
      </c>
      <c r="E81" s="168">
        <v>20815</v>
      </c>
      <c r="F81" s="168">
        <v>21750</v>
      </c>
      <c r="G81" s="382">
        <v>0</v>
      </c>
      <c r="H81" s="382"/>
      <c r="I81" s="158"/>
      <c r="J81" s="158"/>
      <c r="K81" s="158"/>
      <c r="L81" s="158"/>
      <c r="M81" s="158"/>
      <c r="N81" s="158"/>
      <c r="O81" s="237"/>
      <c r="P81" s="237"/>
      <c r="Q81" s="237"/>
      <c r="R81" s="237"/>
    </row>
    <row r="82" spans="1:18" ht="17.25" customHeight="1">
      <c r="A82" s="466"/>
      <c r="B82" s="52"/>
      <c r="C82" s="52">
        <v>4370</v>
      </c>
      <c r="D82" s="57" t="s">
        <v>201</v>
      </c>
      <c r="E82" s="168">
        <v>400</v>
      </c>
      <c r="F82" s="168">
        <v>600</v>
      </c>
      <c r="G82" s="382">
        <v>0</v>
      </c>
      <c r="H82" s="382"/>
      <c r="I82" s="158"/>
      <c r="J82" s="158"/>
      <c r="K82" s="158"/>
      <c r="L82" s="158"/>
      <c r="M82" s="158"/>
      <c r="N82" s="158"/>
      <c r="O82" s="237"/>
      <c r="P82" s="237"/>
      <c r="Q82" s="237"/>
      <c r="R82" s="237"/>
    </row>
    <row r="83" spans="1:18" ht="17.25" customHeight="1">
      <c r="A83" s="466"/>
      <c r="B83" s="52"/>
      <c r="C83" s="93">
        <v>4410</v>
      </c>
      <c r="D83" s="54" t="s">
        <v>203</v>
      </c>
      <c r="E83" s="168">
        <v>55</v>
      </c>
      <c r="F83" s="168">
        <v>1000</v>
      </c>
      <c r="G83" s="382">
        <v>0</v>
      </c>
      <c r="H83" s="382"/>
      <c r="I83" s="158"/>
      <c r="J83" s="158"/>
      <c r="K83" s="158"/>
      <c r="L83" s="158"/>
      <c r="M83" s="158"/>
      <c r="N83" s="158"/>
      <c r="O83" s="237"/>
      <c r="P83" s="237"/>
      <c r="Q83" s="237"/>
      <c r="R83" s="237"/>
    </row>
    <row r="84" spans="1:18" ht="17.25" customHeight="1">
      <c r="A84" s="466"/>
      <c r="B84" s="52"/>
      <c r="C84" s="93">
        <v>4440</v>
      </c>
      <c r="D84" s="54" t="s">
        <v>205</v>
      </c>
      <c r="E84" s="168">
        <v>7080</v>
      </c>
      <c r="F84" s="168">
        <v>6300</v>
      </c>
      <c r="G84" s="382">
        <v>0</v>
      </c>
      <c r="H84" s="382"/>
      <c r="I84" s="158"/>
      <c r="J84" s="158"/>
      <c r="K84" s="158"/>
      <c r="L84" s="158"/>
      <c r="M84" s="158"/>
      <c r="N84" s="158"/>
      <c r="O84" s="237"/>
      <c r="P84" s="237"/>
      <c r="Q84" s="237"/>
      <c r="R84" s="237"/>
    </row>
    <row r="85" spans="1:18" ht="19.5" customHeight="1">
      <c r="A85" s="466"/>
      <c r="B85" s="52"/>
      <c r="C85" s="62" t="s">
        <v>206</v>
      </c>
      <c r="D85" s="57" t="s">
        <v>207</v>
      </c>
      <c r="E85" s="168">
        <v>530</v>
      </c>
      <c r="F85" s="168">
        <v>3000</v>
      </c>
      <c r="G85" s="382">
        <v>0</v>
      </c>
      <c r="H85" s="382"/>
      <c r="I85" s="158"/>
      <c r="J85" s="158"/>
      <c r="K85" s="158"/>
      <c r="L85" s="158"/>
      <c r="M85" s="158"/>
      <c r="N85" s="158"/>
      <c r="O85" s="237"/>
      <c r="P85" s="237"/>
      <c r="Q85" s="237"/>
      <c r="R85" s="237"/>
    </row>
    <row r="86" spans="1:18" ht="15" customHeight="1">
      <c r="A86" s="466"/>
      <c r="B86" s="64">
        <v>75022</v>
      </c>
      <c r="C86" s="94"/>
      <c r="D86" s="66" t="s">
        <v>211</v>
      </c>
      <c r="E86" s="160">
        <f>SUM(E87:E90)</f>
        <v>148200</v>
      </c>
      <c r="F86" s="160">
        <f>SUM(F87:F90)</f>
        <v>155930</v>
      </c>
      <c r="G86" s="383">
        <f>SUM(G87:G90)</f>
        <v>0</v>
      </c>
      <c r="H86" s="383"/>
      <c r="I86" s="160"/>
      <c r="J86" s="160"/>
      <c r="K86" s="160"/>
      <c r="L86" s="160"/>
      <c r="M86" s="160"/>
      <c r="N86" s="160"/>
      <c r="O86" s="239"/>
      <c r="P86" s="239"/>
      <c r="Q86" s="239"/>
      <c r="R86" s="239"/>
    </row>
    <row r="87" spans="1:18" ht="17.25" customHeight="1">
      <c r="A87" s="466"/>
      <c r="B87" s="52"/>
      <c r="C87" s="93">
        <v>3030</v>
      </c>
      <c r="D87" s="54" t="s">
        <v>212</v>
      </c>
      <c r="E87" s="168">
        <v>124000</v>
      </c>
      <c r="F87" s="168">
        <v>131730</v>
      </c>
      <c r="G87" s="382">
        <v>0</v>
      </c>
      <c r="H87" s="382"/>
      <c r="I87" s="158"/>
      <c r="J87" s="158"/>
      <c r="K87" s="158"/>
      <c r="L87" s="158"/>
      <c r="M87" s="158"/>
      <c r="N87" s="158"/>
      <c r="O87" s="237"/>
      <c r="P87" s="237"/>
      <c r="Q87" s="237"/>
      <c r="R87" s="237"/>
    </row>
    <row r="88" spans="1:18" ht="17.25" customHeight="1">
      <c r="A88" s="466"/>
      <c r="B88" s="52"/>
      <c r="C88" s="93">
        <v>4210</v>
      </c>
      <c r="D88" s="54" t="s">
        <v>176</v>
      </c>
      <c r="E88" s="168">
        <v>16000</v>
      </c>
      <c r="F88" s="168">
        <v>18000</v>
      </c>
      <c r="G88" s="382">
        <v>0</v>
      </c>
      <c r="H88" s="382"/>
      <c r="I88" s="158"/>
      <c r="J88" s="158"/>
      <c r="K88" s="158"/>
      <c r="L88" s="158"/>
      <c r="M88" s="158"/>
      <c r="N88" s="158"/>
      <c r="O88" s="237"/>
      <c r="P88" s="237"/>
      <c r="Q88" s="237"/>
      <c r="R88" s="237"/>
    </row>
    <row r="89" spans="1:18" ht="17.25" customHeight="1">
      <c r="A89" s="466"/>
      <c r="B89" s="52"/>
      <c r="C89" s="52">
        <v>4300</v>
      </c>
      <c r="D89" s="54" t="s">
        <v>178</v>
      </c>
      <c r="E89" s="168">
        <v>7000</v>
      </c>
      <c r="F89" s="168">
        <v>5000</v>
      </c>
      <c r="G89" s="382">
        <v>0</v>
      </c>
      <c r="H89" s="382"/>
      <c r="I89" s="158"/>
      <c r="J89" s="158"/>
      <c r="K89" s="158"/>
      <c r="L89" s="158"/>
      <c r="M89" s="158"/>
      <c r="N89" s="158"/>
      <c r="O89" s="237"/>
      <c r="P89" s="237"/>
      <c r="Q89" s="237"/>
      <c r="R89" s="237"/>
    </row>
    <row r="90" spans="1:18" ht="18" customHeight="1">
      <c r="A90" s="466"/>
      <c r="B90" s="52"/>
      <c r="C90" s="52">
        <v>4370</v>
      </c>
      <c r="D90" s="57" t="s">
        <v>201</v>
      </c>
      <c r="E90" s="168">
        <v>1200</v>
      </c>
      <c r="F90" s="168">
        <v>1200</v>
      </c>
      <c r="G90" s="382">
        <v>0</v>
      </c>
      <c r="H90" s="382"/>
      <c r="I90" s="158"/>
      <c r="J90" s="158"/>
      <c r="K90" s="158"/>
      <c r="L90" s="158"/>
      <c r="M90" s="158"/>
      <c r="N90" s="158"/>
      <c r="O90" s="237"/>
      <c r="P90" s="237"/>
      <c r="Q90" s="237"/>
      <c r="R90" s="237"/>
    </row>
    <row r="91" spans="1:18" ht="18.75" customHeight="1">
      <c r="A91" s="466"/>
      <c r="B91" s="64">
        <v>75023</v>
      </c>
      <c r="C91" s="64"/>
      <c r="D91" s="66" t="s">
        <v>112</v>
      </c>
      <c r="E91" s="160">
        <f>SUM(E92:E111)</f>
        <v>3132391</v>
      </c>
      <c r="F91" s="160">
        <f>SUM(F92:F110)</f>
        <v>3038390</v>
      </c>
      <c r="G91" s="383">
        <f>SUM(G92:G110)</f>
        <v>0</v>
      </c>
      <c r="H91" s="383"/>
      <c r="I91" s="160"/>
      <c r="J91" s="160"/>
      <c r="K91" s="160"/>
      <c r="L91" s="160"/>
      <c r="M91" s="160"/>
      <c r="N91" s="160"/>
      <c r="O91" s="239"/>
      <c r="P91" s="239"/>
      <c r="Q91" s="239"/>
      <c r="R91" s="239"/>
    </row>
    <row r="92" spans="1:18" ht="18.75" customHeight="1">
      <c r="A92" s="466"/>
      <c r="B92" s="64"/>
      <c r="C92" s="52">
        <v>3020</v>
      </c>
      <c r="D92" s="54" t="s">
        <v>188</v>
      </c>
      <c r="E92" s="162">
        <v>13200</v>
      </c>
      <c r="F92" s="162">
        <v>13200</v>
      </c>
      <c r="G92" s="384">
        <v>0</v>
      </c>
      <c r="H92" s="384"/>
      <c r="I92" s="161"/>
      <c r="J92" s="161"/>
      <c r="K92" s="161"/>
      <c r="L92" s="161"/>
      <c r="M92" s="161"/>
      <c r="N92" s="161"/>
      <c r="O92" s="240"/>
      <c r="P92" s="240"/>
      <c r="Q92" s="240"/>
      <c r="R92" s="240"/>
    </row>
    <row r="93" spans="1:18" ht="17.25" customHeight="1">
      <c r="A93" s="466"/>
      <c r="B93" s="52"/>
      <c r="C93" s="52">
        <v>4010</v>
      </c>
      <c r="D93" s="54" t="s">
        <v>189</v>
      </c>
      <c r="E93" s="168">
        <v>1948600</v>
      </c>
      <c r="F93" s="168">
        <v>1950000</v>
      </c>
      <c r="G93" s="382">
        <v>0</v>
      </c>
      <c r="H93" s="382"/>
      <c r="I93" s="158"/>
      <c r="J93" s="158"/>
      <c r="K93" s="158"/>
      <c r="L93" s="158"/>
      <c r="M93" s="158"/>
      <c r="N93" s="158"/>
      <c r="O93" s="237"/>
      <c r="P93" s="237"/>
      <c r="Q93" s="237"/>
      <c r="R93" s="237"/>
    </row>
    <row r="94" spans="1:18" ht="17.25" customHeight="1">
      <c r="A94" s="466"/>
      <c r="B94" s="52"/>
      <c r="C94" s="52">
        <v>4040</v>
      </c>
      <c r="D94" s="54" t="s">
        <v>190</v>
      </c>
      <c r="E94" s="168">
        <v>137895</v>
      </c>
      <c r="F94" s="168">
        <v>147930</v>
      </c>
      <c r="G94" s="382">
        <v>0</v>
      </c>
      <c r="H94" s="382"/>
      <c r="I94" s="158"/>
      <c r="J94" s="158"/>
      <c r="K94" s="158"/>
      <c r="L94" s="158"/>
      <c r="M94" s="158"/>
      <c r="N94" s="158"/>
      <c r="O94" s="237"/>
      <c r="P94" s="237"/>
      <c r="Q94" s="237"/>
      <c r="R94" s="237"/>
    </row>
    <row r="95" spans="1:18" ht="17.25" customHeight="1">
      <c r="A95" s="466"/>
      <c r="B95" s="52"/>
      <c r="C95" s="52">
        <v>4110</v>
      </c>
      <c r="D95" s="54" t="s">
        <v>191</v>
      </c>
      <c r="E95" s="168">
        <v>314000</v>
      </c>
      <c r="F95" s="168">
        <v>314100</v>
      </c>
      <c r="G95" s="382">
        <v>0</v>
      </c>
      <c r="H95" s="382"/>
      <c r="I95" s="158"/>
      <c r="J95" s="158"/>
      <c r="K95" s="158"/>
      <c r="L95" s="158"/>
      <c r="M95" s="158"/>
      <c r="N95" s="158"/>
      <c r="O95" s="237"/>
      <c r="P95" s="237"/>
      <c r="Q95" s="237"/>
      <c r="R95" s="237"/>
    </row>
    <row r="96" spans="1:18" ht="17.25" customHeight="1">
      <c r="A96" s="466"/>
      <c r="B96" s="52"/>
      <c r="C96" s="52">
        <v>4120</v>
      </c>
      <c r="D96" s="54" t="s">
        <v>192</v>
      </c>
      <c r="E96" s="168">
        <v>50440</v>
      </c>
      <c r="F96" s="168">
        <v>50100</v>
      </c>
      <c r="G96" s="382">
        <v>0</v>
      </c>
      <c r="H96" s="382"/>
      <c r="I96" s="158"/>
      <c r="J96" s="158"/>
      <c r="K96" s="158"/>
      <c r="L96" s="158"/>
      <c r="M96" s="158"/>
      <c r="N96" s="158"/>
      <c r="O96" s="237"/>
      <c r="P96" s="237"/>
      <c r="Q96" s="237"/>
      <c r="R96" s="237"/>
    </row>
    <row r="97" spans="1:18" ht="18.75" customHeight="1">
      <c r="A97" s="466"/>
      <c r="B97" s="52"/>
      <c r="C97" s="52">
        <v>4140</v>
      </c>
      <c r="D97" s="54" t="s">
        <v>213</v>
      </c>
      <c r="E97" s="168">
        <v>13191</v>
      </c>
      <c r="F97" s="168">
        <v>2000</v>
      </c>
      <c r="G97" s="382">
        <v>0</v>
      </c>
      <c r="H97" s="382"/>
      <c r="I97" s="158"/>
      <c r="J97" s="158"/>
      <c r="K97" s="158"/>
      <c r="L97" s="158"/>
      <c r="M97" s="158"/>
      <c r="N97" s="158"/>
      <c r="O97" s="237"/>
      <c r="P97" s="237"/>
      <c r="Q97" s="237"/>
      <c r="R97" s="237"/>
    </row>
    <row r="98" spans="1:18" ht="17.25" customHeight="1">
      <c r="A98" s="466"/>
      <c r="B98" s="52"/>
      <c r="C98" s="52">
        <v>4170</v>
      </c>
      <c r="D98" s="57" t="s">
        <v>214</v>
      </c>
      <c r="E98" s="168">
        <v>27140</v>
      </c>
      <c r="F98" s="168">
        <v>28000</v>
      </c>
      <c r="G98" s="382">
        <v>0</v>
      </c>
      <c r="H98" s="382"/>
      <c r="I98" s="158"/>
      <c r="J98" s="158"/>
      <c r="K98" s="158"/>
      <c r="L98" s="158"/>
      <c r="M98" s="158"/>
      <c r="N98" s="158"/>
      <c r="O98" s="237"/>
      <c r="P98" s="237"/>
      <c r="Q98" s="237"/>
      <c r="R98" s="237"/>
    </row>
    <row r="99" spans="1:18" ht="17.25" customHeight="1">
      <c r="A99" s="466"/>
      <c r="B99" s="52"/>
      <c r="C99" s="52">
        <v>4210</v>
      </c>
      <c r="D99" s="54" t="s">
        <v>176</v>
      </c>
      <c r="E99" s="168">
        <v>209200</v>
      </c>
      <c r="F99" s="168">
        <v>182726</v>
      </c>
      <c r="G99" s="382">
        <v>0</v>
      </c>
      <c r="H99" s="382"/>
      <c r="I99" s="158"/>
      <c r="J99" s="158"/>
      <c r="K99" s="158"/>
      <c r="L99" s="158"/>
      <c r="M99" s="158"/>
      <c r="N99" s="158"/>
      <c r="O99" s="237"/>
      <c r="P99" s="237"/>
      <c r="Q99" s="237"/>
      <c r="R99" s="237"/>
    </row>
    <row r="100" spans="1:18" ht="17.25" customHeight="1">
      <c r="A100" s="466"/>
      <c r="B100" s="52"/>
      <c r="C100" s="52">
        <v>4260</v>
      </c>
      <c r="D100" s="54" t="s">
        <v>193</v>
      </c>
      <c r="E100" s="168">
        <v>49200</v>
      </c>
      <c r="F100" s="168">
        <v>51600</v>
      </c>
      <c r="G100" s="382">
        <v>0</v>
      </c>
      <c r="H100" s="382"/>
      <c r="I100" s="158"/>
      <c r="J100" s="158"/>
      <c r="K100" s="158"/>
      <c r="L100" s="158"/>
      <c r="M100" s="158"/>
      <c r="N100" s="158"/>
      <c r="O100" s="237"/>
      <c r="P100" s="237"/>
      <c r="Q100" s="237"/>
      <c r="R100" s="237"/>
    </row>
    <row r="101" spans="1:18" ht="17.25" customHeight="1">
      <c r="A101" s="466"/>
      <c r="B101" s="52"/>
      <c r="C101" s="52">
        <v>4270</v>
      </c>
      <c r="D101" s="54" t="s">
        <v>177</v>
      </c>
      <c r="E101" s="168">
        <v>3000</v>
      </c>
      <c r="F101" s="168">
        <v>3000</v>
      </c>
      <c r="G101" s="382">
        <v>0</v>
      </c>
      <c r="H101" s="382"/>
      <c r="I101" s="158"/>
      <c r="J101" s="158"/>
      <c r="K101" s="158"/>
      <c r="L101" s="158"/>
      <c r="M101" s="158"/>
      <c r="N101" s="158"/>
      <c r="O101" s="237"/>
      <c r="P101" s="237"/>
      <c r="Q101" s="237"/>
      <c r="R101" s="237"/>
    </row>
    <row r="102" spans="1:18" ht="17.25" customHeight="1">
      <c r="A102" s="466"/>
      <c r="B102" s="52"/>
      <c r="C102" s="52">
        <v>4280</v>
      </c>
      <c r="D102" s="54" t="s">
        <v>194</v>
      </c>
      <c r="E102" s="168">
        <v>3500</v>
      </c>
      <c r="F102" s="168">
        <v>1500</v>
      </c>
      <c r="G102" s="382">
        <v>0</v>
      </c>
      <c r="H102" s="382"/>
      <c r="I102" s="158"/>
      <c r="J102" s="158"/>
      <c r="K102" s="158"/>
      <c r="L102" s="158"/>
      <c r="M102" s="158"/>
      <c r="N102" s="158"/>
      <c r="O102" s="237"/>
      <c r="P102" s="237"/>
      <c r="Q102" s="237"/>
      <c r="R102" s="237"/>
    </row>
    <row r="103" spans="1:18" ht="17.25" customHeight="1">
      <c r="A103" s="466"/>
      <c r="B103" s="52"/>
      <c r="C103" s="52">
        <v>4300</v>
      </c>
      <c r="D103" s="54" t="s">
        <v>178</v>
      </c>
      <c r="E103" s="168">
        <v>153600</v>
      </c>
      <c r="F103" s="168">
        <v>152600</v>
      </c>
      <c r="G103" s="382">
        <v>0</v>
      </c>
      <c r="H103" s="382"/>
      <c r="I103" s="158"/>
      <c r="J103" s="158"/>
      <c r="K103" s="158"/>
      <c r="L103" s="158"/>
      <c r="M103" s="158"/>
      <c r="N103" s="158"/>
      <c r="O103" s="237"/>
      <c r="P103" s="237"/>
      <c r="Q103" s="237"/>
      <c r="R103" s="237"/>
    </row>
    <row r="104" spans="1:18" ht="17.25" customHeight="1">
      <c r="A104" s="466"/>
      <c r="B104" s="52"/>
      <c r="C104" s="52">
        <v>4350</v>
      </c>
      <c r="D104" s="54" t="s">
        <v>197</v>
      </c>
      <c r="E104" s="168">
        <v>9860</v>
      </c>
      <c r="F104" s="168">
        <v>11934</v>
      </c>
      <c r="G104" s="382">
        <v>0</v>
      </c>
      <c r="H104" s="382"/>
      <c r="I104" s="158"/>
      <c r="J104" s="158"/>
      <c r="K104" s="158"/>
      <c r="L104" s="158"/>
      <c r="M104" s="158"/>
      <c r="N104" s="158"/>
      <c r="O104" s="237"/>
      <c r="P104" s="237"/>
      <c r="Q104" s="237"/>
      <c r="R104" s="237"/>
    </row>
    <row r="105" spans="1:18" ht="18.75" customHeight="1">
      <c r="A105" s="466"/>
      <c r="B105" s="52"/>
      <c r="C105" s="52">
        <v>4360</v>
      </c>
      <c r="D105" s="57" t="s">
        <v>199</v>
      </c>
      <c r="E105" s="168">
        <v>9720</v>
      </c>
      <c r="F105" s="168">
        <v>10800</v>
      </c>
      <c r="G105" s="382">
        <v>0</v>
      </c>
      <c r="H105" s="382"/>
      <c r="I105" s="158"/>
      <c r="J105" s="158"/>
      <c r="K105" s="158"/>
      <c r="L105" s="158"/>
      <c r="M105" s="158"/>
      <c r="N105" s="158"/>
      <c r="O105" s="237"/>
      <c r="P105" s="237"/>
      <c r="Q105" s="237"/>
      <c r="R105" s="237"/>
    </row>
    <row r="106" spans="1:18" ht="18" customHeight="1">
      <c r="A106" s="466"/>
      <c r="B106" s="52"/>
      <c r="C106" s="52">
        <v>4370</v>
      </c>
      <c r="D106" s="57" t="s">
        <v>201</v>
      </c>
      <c r="E106" s="168">
        <v>14400</v>
      </c>
      <c r="F106" s="168">
        <v>11400</v>
      </c>
      <c r="G106" s="382">
        <v>0</v>
      </c>
      <c r="H106" s="382"/>
      <c r="I106" s="158"/>
      <c r="J106" s="158"/>
      <c r="K106" s="158"/>
      <c r="L106" s="158"/>
      <c r="M106" s="158"/>
      <c r="N106" s="158"/>
      <c r="O106" s="237"/>
      <c r="P106" s="237"/>
      <c r="Q106" s="237"/>
      <c r="R106" s="237"/>
    </row>
    <row r="107" spans="1:18" ht="17.25" customHeight="1">
      <c r="A107" s="466"/>
      <c r="B107" s="52"/>
      <c r="C107" s="52">
        <v>4410</v>
      </c>
      <c r="D107" s="54" t="s">
        <v>203</v>
      </c>
      <c r="E107" s="168">
        <v>5000</v>
      </c>
      <c r="F107" s="168">
        <v>3500</v>
      </c>
      <c r="G107" s="382">
        <v>0</v>
      </c>
      <c r="H107" s="382"/>
      <c r="I107" s="158"/>
      <c r="J107" s="158"/>
      <c r="K107" s="158"/>
      <c r="L107" s="158"/>
      <c r="M107" s="158"/>
      <c r="N107" s="158"/>
      <c r="O107" s="237"/>
      <c r="P107" s="237"/>
      <c r="Q107" s="237"/>
      <c r="R107" s="237"/>
    </row>
    <row r="108" spans="1:18" ht="17.25" customHeight="1">
      <c r="A108" s="466"/>
      <c r="B108" s="52"/>
      <c r="C108" s="52">
        <v>4430</v>
      </c>
      <c r="D108" s="54" t="s">
        <v>180</v>
      </c>
      <c r="E108" s="168">
        <v>35200</v>
      </c>
      <c r="F108" s="168">
        <v>37000</v>
      </c>
      <c r="G108" s="382">
        <v>0</v>
      </c>
      <c r="H108" s="382"/>
      <c r="I108" s="158"/>
      <c r="J108" s="158"/>
      <c r="K108" s="158"/>
      <c r="L108" s="158"/>
      <c r="M108" s="158"/>
      <c r="N108" s="158"/>
      <c r="O108" s="237"/>
      <c r="P108" s="237"/>
      <c r="Q108" s="237"/>
      <c r="R108" s="237"/>
    </row>
    <row r="109" spans="1:18" ht="19.5" customHeight="1">
      <c r="A109" s="466"/>
      <c r="B109" s="52"/>
      <c r="C109" s="53" t="s">
        <v>215</v>
      </c>
      <c r="D109" s="54" t="s">
        <v>205</v>
      </c>
      <c r="E109" s="168">
        <v>60760</v>
      </c>
      <c r="F109" s="168">
        <v>56000</v>
      </c>
      <c r="G109" s="382">
        <v>0</v>
      </c>
      <c r="H109" s="382"/>
      <c r="I109" s="158"/>
      <c r="J109" s="158"/>
      <c r="K109" s="158"/>
      <c r="L109" s="158"/>
      <c r="M109" s="158"/>
      <c r="N109" s="158"/>
      <c r="O109" s="237"/>
      <c r="P109" s="237"/>
      <c r="Q109" s="237"/>
      <c r="R109" s="237"/>
    </row>
    <row r="110" spans="1:18" ht="19.5" customHeight="1">
      <c r="A110" s="466"/>
      <c r="B110" s="52"/>
      <c r="C110" s="53" t="s">
        <v>206</v>
      </c>
      <c r="D110" s="57" t="s">
        <v>207</v>
      </c>
      <c r="E110" s="168">
        <v>11000</v>
      </c>
      <c r="F110" s="168">
        <v>11000</v>
      </c>
      <c r="G110" s="382">
        <v>0</v>
      </c>
      <c r="H110" s="382"/>
      <c r="I110" s="158"/>
      <c r="J110" s="158"/>
      <c r="K110" s="158"/>
      <c r="L110" s="158"/>
      <c r="M110" s="158"/>
      <c r="N110" s="158"/>
      <c r="O110" s="237"/>
      <c r="P110" s="237"/>
      <c r="Q110" s="237"/>
      <c r="R110" s="237"/>
    </row>
    <row r="111" spans="1:18" ht="15.75" customHeight="1">
      <c r="A111" s="466"/>
      <c r="B111" s="52"/>
      <c r="C111" s="53" t="s">
        <v>210</v>
      </c>
      <c r="D111" s="54" t="s">
        <v>173</v>
      </c>
      <c r="E111" s="168">
        <v>63485</v>
      </c>
      <c r="F111" s="168">
        <v>0</v>
      </c>
      <c r="G111" s="382">
        <v>0</v>
      </c>
      <c r="H111" s="382"/>
      <c r="I111" s="158"/>
      <c r="J111" s="158"/>
      <c r="K111" s="158"/>
      <c r="L111" s="158"/>
      <c r="M111" s="158"/>
      <c r="N111" s="158"/>
      <c r="O111" s="237"/>
      <c r="P111" s="237"/>
      <c r="Q111" s="237"/>
      <c r="R111" s="237"/>
    </row>
    <row r="112" spans="1:18" ht="18.75" customHeight="1">
      <c r="A112" s="466"/>
      <c r="B112" s="64">
        <v>75056</v>
      </c>
      <c r="C112" s="64"/>
      <c r="D112" s="66" t="s">
        <v>380</v>
      </c>
      <c r="E112" s="160">
        <f>SUM(E113:E118)</f>
        <v>9125</v>
      </c>
      <c r="F112" s="160">
        <f>SUM(F113:F116)</f>
        <v>0</v>
      </c>
      <c r="G112" s="383">
        <f>SUM(G113:G116)</f>
        <v>0</v>
      </c>
      <c r="H112" s="383"/>
      <c r="I112" s="160"/>
      <c r="J112" s="160"/>
      <c r="K112" s="160"/>
      <c r="L112" s="160"/>
      <c r="M112" s="160"/>
      <c r="N112" s="160"/>
      <c r="O112" s="239"/>
      <c r="P112" s="239"/>
      <c r="Q112" s="239"/>
      <c r="R112" s="239"/>
    </row>
    <row r="113" spans="1:18" ht="17.25" customHeight="1">
      <c r="A113" s="466"/>
      <c r="B113" s="64"/>
      <c r="C113" s="52">
        <v>3020</v>
      </c>
      <c r="D113" s="54" t="s">
        <v>188</v>
      </c>
      <c r="E113" s="168">
        <v>5146</v>
      </c>
      <c r="F113" s="168">
        <v>0</v>
      </c>
      <c r="G113" s="382">
        <v>0</v>
      </c>
      <c r="H113" s="382"/>
      <c r="I113" s="158"/>
      <c r="J113" s="158"/>
      <c r="K113" s="158"/>
      <c r="L113" s="158"/>
      <c r="M113" s="158"/>
      <c r="N113" s="158"/>
      <c r="O113" s="237"/>
      <c r="P113" s="237"/>
      <c r="Q113" s="237"/>
      <c r="R113" s="237"/>
    </row>
    <row r="114" spans="1:18" ht="18.75" customHeight="1">
      <c r="A114" s="466"/>
      <c r="B114" s="52"/>
      <c r="C114" s="52">
        <v>3040</v>
      </c>
      <c r="D114" s="54" t="s">
        <v>392</v>
      </c>
      <c r="E114" s="168">
        <v>848</v>
      </c>
      <c r="F114" s="168">
        <v>0</v>
      </c>
      <c r="G114" s="382">
        <v>0</v>
      </c>
      <c r="H114" s="382"/>
      <c r="I114" s="158"/>
      <c r="J114" s="158"/>
      <c r="K114" s="158"/>
      <c r="L114" s="158"/>
      <c r="M114" s="158"/>
      <c r="N114" s="158"/>
      <c r="O114" s="237"/>
      <c r="P114" s="237"/>
      <c r="Q114" s="237"/>
      <c r="R114" s="237"/>
    </row>
    <row r="115" spans="1:18" ht="17.25" customHeight="1">
      <c r="A115" s="466"/>
      <c r="B115" s="52"/>
      <c r="C115" s="52">
        <v>4110</v>
      </c>
      <c r="D115" s="54" t="s">
        <v>191</v>
      </c>
      <c r="E115" s="168">
        <v>1083</v>
      </c>
      <c r="F115" s="168">
        <v>0</v>
      </c>
      <c r="G115" s="382">
        <v>0</v>
      </c>
      <c r="H115" s="382"/>
      <c r="I115" s="158"/>
      <c r="J115" s="158"/>
      <c r="K115" s="158"/>
      <c r="L115" s="158"/>
      <c r="M115" s="158"/>
      <c r="N115" s="158"/>
      <c r="O115" s="237"/>
      <c r="P115" s="237"/>
      <c r="Q115" s="237"/>
      <c r="R115" s="237"/>
    </row>
    <row r="116" spans="1:18" ht="17.25" customHeight="1">
      <c r="A116" s="466"/>
      <c r="B116" s="50"/>
      <c r="C116" s="89">
        <v>4120</v>
      </c>
      <c r="D116" s="54" t="s">
        <v>192</v>
      </c>
      <c r="E116" s="162">
        <v>174</v>
      </c>
      <c r="F116" s="162">
        <v>0</v>
      </c>
      <c r="G116" s="384">
        <v>0</v>
      </c>
      <c r="H116" s="384"/>
      <c r="I116" s="161"/>
      <c r="J116" s="161"/>
      <c r="K116" s="161"/>
      <c r="L116" s="161"/>
      <c r="M116" s="161"/>
      <c r="N116" s="161"/>
      <c r="O116" s="240"/>
      <c r="P116" s="240"/>
      <c r="Q116" s="240"/>
      <c r="R116" s="240"/>
    </row>
    <row r="117" spans="1:18" ht="17.25" customHeight="1">
      <c r="A117" s="466"/>
      <c r="B117" s="50"/>
      <c r="C117" s="89">
        <v>4170</v>
      </c>
      <c r="D117" s="57" t="s">
        <v>214</v>
      </c>
      <c r="E117" s="162">
        <v>1074</v>
      </c>
      <c r="F117" s="162">
        <v>0</v>
      </c>
      <c r="G117" s="384">
        <v>0</v>
      </c>
      <c r="H117" s="384"/>
      <c r="I117" s="161"/>
      <c r="J117" s="161"/>
      <c r="K117" s="161"/>
      <c r="L117" s="161"/>
      <c r="M117" s="161"/>
      <c r="N117" s="161"/>
      <c r="O117" s="240"/>
      <c r="P117" s="240"/>
      <c r="Q117" s="240"/>
      <c r="R117" s="240"/>
    </row>
    <row r="118" spans="1:18" ht="17.25" customHeight="1">
      <c r="A118" s="466"/>
      <c r="B118" s="50"/>
      <c r="C118" s="89">
        <v>4750</v>
      </c>
      <c r="D118" s="57" t="s">
        <v>393</v>
      </c>
      <c r="E118" s="162">
        <v>800</v>
      </c>
      <c r="F118" s="162">
        <v>0</v>
      </c>
      <c r="G118" s="384">
        <v>0</v>
      </c>
      <c r="H118" s="384"/>
      <c r="I118" s="161"/>
      <c r="J118" s="161"/>
      <c r="K118" s="161"/>
      <c r="L118" s="161"/>
      <c r="M118" s="161"/>
      <c r="N118" s="161"/>
      <c r="O118" s="240"/>
      <c r="P118" s="240"/>
      <c r="Q118" s="240"/>
      <c r="R118" s="240"/>
    </row>
    <row r="119" spans="1:18" ht="18" customHeight="1">
      <c r="A119" s="466"/>
      <c r="B119" s="64">
        <v>75075</v>
      </c>
      <c r="C119" s="64"/>
      <c r="D119" s="66" t="s">
        <v>216</v>
      </c>
      <c r="E119" s="160">
        <f>SUM(E120:E123)</f>
        <v>29600</v>
      </c>
      <c r="F119" s="160">
        <f>SUM(F120:F123)</f>
        <v>30000</v>
      </c>
      <c r="G119" s="383">
        <f>SUM(G120:G123)</f>
        <v>0</v>
      </c>
      <c r="H119" s="383"/>
      <c r="I119" s="160"/>
      <c r="J119" s="160"/>
      <c r="K119" s="160"/>
      <c r="L119" s="160"/>
      <c r="M119" s="160"/>
      <c r="N119" s="160"/>
      <c r="O119" s="239"/>
      <c r="P119" s="239"/>
      <c r="Q119" s="239"/>
      <c r="R119" s="239"/>
    </row>
    <row r="120" spans="1:18" ht="17.25" customHeight="1">
      <c r="A120" s="466"/>
      <c r="B120" s="64"/>
      <c r="C120" s="52">
        <v>4170</v>
      </c>
      <c r="D120" s="54" t="s">
        <v>214</v>
      </c>
      <c r="E120" s="168">
        <v>0</v>
      </c>
      <c r="F120" s="168">
        <v>0</v>
      </c>
      <c r="G120" s="382">
        <v>0</v>
      </c>
      <c r="H120" s="382"/>
      <c r="I120" s="158"/>
      <c r="J120" s="158"/>
      <c r="K120" s="158"/>
      <c r="L120" s="158"/>
      <c r="M120" s="158"/>
      <c r="N120" s="158"/>
      <c r="O120" s="237"/>
      <c r="P120" s="237"/>
      <c r="Q120" s="237"/>
      <c r="R120" s="237"/>
    </row>
    <row r="121" spans="1:18" ht="17.25" customHeight="1">
      <c r="A121" s="466"/>
      <c r="B121" s="52"/>
      <c r="C121" s="52">
        <v>4210</v>
      </c>
      <c r="D121" s="54" t="s">
        <v>176</v>
      </c>
      <c r="E121" s="168">
        <v>13000</v>
      </c>
      <c r="F121" s="168">
        <v>20000</v>
      </c>
      <c r="G121" s="382">
        <v>0</v>
      </c>
      <c r="H121" s="382"/>
      <c r="I121" s="158"/>
      <c r="J121" s="158"/>
      <c r="K121" s="158"/>
      <c r="L121" s="158"/>
      <c r="M121" s="158"/>
      <c r="N121" s="158"/>
      <c r="O121" s="237"/>
      <c r="P121" s="237"/>
      <c r="Q121" s="237"/>
      <c r="R121" s="237"/>
    </row>
    <row r="122" spans="1:18" ht="17.25" customHeight="1">
      <c r="A122" s="466"/>
      <c r="B122" s="52"/>
      <c r="C122" s="52">
        <v>4300</v>
      </c>
      <c r="D122" s="54" t="s">
        <v>178</v>
      </c>
      <c r="E122" s="168">
        <v>16600</v>
      </c>
      <c r="F122" s="168">
        <v>10000</v>
      </c>
      <c r="G122" s="382">
        <v>0</v>
      </c>
      <c r="H122" s="382"/>
      <c r="I122" s="158"/>
      <c r="J122" s="158"/>
      <c r="K122" s="158"/>
      <c r="L122" s="158"/>
      <c r="M122" s="158"/>
      <c r="N122" s="158"/>
      <c r="O122" s="237"/>
      <c r="P122" s="237"/>
      <c r="Q122" s="237"/>
      <c r="R122" s="237"/>
    </row>
    <row r="123" spans="1:18" ht="17.25" customHeight="1">
      <c r="A123" s="466"/>
      <c r="B123" s="50"/>
      <c r="C123" s="89">
        <v>4430</v>
      </c>
      <c r="D123" s="57" t="s">
        <v>180</v>
      </c>
      <c r="E123" s="162">
        <v>0</v>
      </c>
      <c r="F123" s="162">
        <v>0</v>
      </c>
      <c r="G123" s="384">
        <v>0</v>
      </c>
      <c r="H123" s="384"/>
      <c r="I123" s="161"/>
      <c r="J123" s="161"/>
      <c r="K123" s="161"/>
      <c r="L123" s="161"/>
      <c r="M123" s="161"/>
      <c r="N123" s="161"/>
      <c r="O123" s="240"/>
      <c r="P123" s="240"/>
      <c r="Q123" s="240"/>
      <c r="R123" s="240"/>
    </row>
    <row r="124" spans="1:18" ht="17.25" customHeight="1">
      <c r="A124" s="467"/>
      <c r="B124" s="64">
        <v>75095</v>
      </c>
      <c r="C124" s="64"/>
      <c r="D124" s="66" t="s">
        <v>151</v>
      </c>
      <c r="E124" s="160">
        <f>SUM(E125:E129)</f>
        <v>61400</v>
      </c>
      <c r="F124" s="160">
        <f>SUM(F126:F129)</f>
        <v>65000</v>
      </c>
      <c r="G124" s="383">
        <f>SUM(G126:G129)</f>
        <v>0</v>
      </c>
      <c r="H124" s="383"/>
      <c r="I124" s="160"/>
      <c r="J124" s="160"/>
      <c r="K124" s="160"/>
      <c r="L124" s="160"/>
      <c r="M124" s="160"/>
      <c r="N124" s="160"/>
      <c r="O124" s="239"/>
      <c r="P124" s="239"/>
      <c r="Q124" s="239"/>
      <c r="R124" s="239"/>
    </row>
    <row r="125" spans="1:18" ht="17.25" customHeight="1">
      <c r="A125" s="467"/>
      <c r="B125" s="52"/>
      <c r="C125" s="52">
        <v>4170</v>
      </c>
      <c r="D125" s="54" t="s">
        <v>214</v>
      </c>
      <c r="E125" s="161">
        <v>3600</v>
      </c>
      <c r="F125" s="161">
        <v>0</v>
      </c>
      <c r="G125" s="386">
        <v>0</v>
      </c>
      <c r="H125" s="386"/>
      <c r="I125" s="161"/>
      <c r="J125" s="161"/>
      <c r="K125" s="161"/>
      <c r="L125" s="161"/>
      <c r="M125" s="161"/>
      <c r="N125" s="161"/>
      <c r="O125" s="240"/>
      <c r="P125" s="240"/>
      <c r="Q125" s="240"/>
      <c r="R125" s="240"/>
    </row>
    <row r="126" spans="1:18" ht="17.25" customHeight="1">
      <c r="A126" s="467"/>
      <c r="B126" s="64"/>
      <c r="C126" s="95">
        <v>4210</v>
      </c>
      <c r="D126" s="79" t="s">
        <v>176</v>
      </c>
      <c r="E126" s="162">
        <v>35000</v>
      </c>
      <c r="F126" s="162">
        <v>27900</v>
      </c>
      <c r="G126" s="384">
        <v>0</v>
      </c>
      <c r="H126" s="384"/>
      <c r="I126" s="162"/>
      <c r="J126" s="162"/>
      <c r="K126" s="162"/>
      <c r="L126" s="162"/>
      <c r="M126" s="162"/>
      <c r="N126" s="162"/>
      <c r="O126" s="241"/>
      <c r="P126" s="241"/>
      <c r="Q126" s="241"/>
      <c r="R126" s="241"/>
    </row>
    <row r="127" spans="1:18" ht="17.25" customHeight="1">
      <c r="A127" s="467"/>
      <c r="B127" s="64"/>
      <c r="C127" s="95">
        <v>4300</v>
      </c>
      <c r="D127" s="79" t="s">
        <v>340</v>
      </c>
      <c r="E127" s="162">
        <v>8000</v>
      </c>
      <c r="F127" s="162">
        <v>8100</v>
      </c>
      <c r="G127" s="384">
        <v>0</v>
      </c>
      <c r="H127" s="384"/>
      <c r="I127" s="162"/>
      <c r="J127" s="162"/>
      <c r="K127" s="162"/>
      <c r="L127" s="162"/>
      <c r="M127" s="162"/>
      <c r="N127" s="162"/>
      <c r="O127" s="241"/>
      <c r="P127" s="241"/>
      <c r="Q127" s="241"/>
      <c r="R127" s="241"/>
    </row>
    <row r="128" spans="1:18" ht="17.25" customHeight="1">
      <c r="A128" s="467"/>
      <c r="B128" s="64"/>
      <c r="C128" s="95">
        <v>4350</v>
      </c>
      <c r="D128" s="54" t="s">
        <v>197</v>
      </c>
      <c r="E128" s="162">
        <v>2300</v>
      </c>
      <c r="F128" s="162">
        <v>0</v>
      </c>
      <c r="G128" s="384">
        <v>0</v>
      </c>
      <c r="H128" s="384"/>
      <c r="I128" s="162"/>
      <c r="J128" s="162"/>
      <c r="K128" s="162"/>
      <c r="L128" s="162"/>
      <c r="M128" s="162"/>
      <c r="N128" s="162"/>
      <c r="O128" s="241"/>
      <c r="P128" s="241"/>
      <c r="Q128" s="241"/>
      <c r="R128" s="241"/>
    </row>
    <row r="129" spans="1:18" ht="17.25" customHeight="1">
      <c r="A129" s="467"/>
      <c r="B129" s="50"/>
      <c r="C129" s="89">
        <v>4430</v>
      </c>
      <c r="D129" s="57" t="s">
        <v>180</v>
      </c>
      <c r="E129" s="168">
        <v>12500</v>
      </c>
      <c r="F129" s="168">
        <v>29000</v>
      </c>
      <c r="G129" s="382">
        <v>0</v>
      </c>
      <c r="H129" s="382"/>
      <c r="I129" s="158"/>
      <c r="J129" s="158"/>
      <c r="K129" s="158"/>
      <c r="L129" s="158"/>
      <c r="M129" s="158"/>
      <c r="N129" s="158"/>
      <c r="O129" s="237"/>
      <c r="P129" s="237"/>
      <c r="Q129" s="237"/>
      <c r="R129" s="237"/>
    </row>
    <row r="130" spans="1:18" ht="22.5" customHeight="1">
      <c r="A130" s="58">
        <v>751</v>
      </c>
      <c r="B130" s="58"/>
      <c r="C130" s="58"/>
      <c r="D130" s="60" t="s">
        <v>113</v>
      </c>
      <c r="E130" s="172">
        <f>SUM(E131+E135)</f>
        <v>43283</v>
      </c>
      <c r="F130" s="172">
        <f>SUM(F131)</f>
        <v>2300</v>
      </c>
      <c r="G130" s="376">
        <f>SUM(G131)</f>
        <v>2300</v>
      </c>
      <c r="H130" s="376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</row>
    <row r="131" spans="1:18" ht="23.25" customHeight="1">
      <c r="A131" s="50"/>
      <c r="B131" s="64">
        <v>75101</v>
      </c>
      <c r="C131" s="64"/>
      <c r="D131" s="66" t="s">
        <v>114</v>
      </c>
      <c r="E131" s="160">
        <f>SUM(E132:E134)</f>
        <v>2350</v>
      </c>
      <c r="F131" s="160">
        <f>SUM(F132:F134)</f>
        <v>2300</v>
      </c>
      <c r="G131" s="383">
        <f>SUM(G132:G134)</f>
        <v>2300</v>
      </c>
      <c r="H131" s="383"/>
      <c r="I131" s="160"/>
      <c r="J131" s="160"/>
      <c r="K131" s="160"/>
      <c r="L131" s="160"/>
      <c r="M131" s="160"/>
      <c r="N131" s="160"/>
      <c r="O131" s="239"/>
      <c r="P131" s="239"/>
      <c r="Q131" s="239"/>
      <c r="R131" s="239"/>
    </row>
    <row r="132" spans="1:18" ht="18.75" customHeight="1">
      <c r="A132" s="89"/>
      <c r="B132" s="52"/>
      <c r="C132" s="52">
        <v>4110</v>
      </c>
      <c r="D132" s="54" t="s">
        <v>191</v>
      </c>
      <c r="E132" s="161">
        <v>310</v>
      </c>
      <c r="F132" s="161">
        <v>302</v>
      </c>
      <c r="G132" s="386">
        <v>302</v>
      </c>
      <c r="H132" s="386"/>
      <c r="I132" s="161"/>
      <c r="J132" s="161"/>
      <c r="K132" s="161"/>
      <c r="L132" s="161"/>
      <c r="M132" s="161"/>
      <c r="N132" s="161"/>
      <c r="O132" s="240"/>
      <c r="P132" s="240"/>
      <c r="Q132" s="240"/>
      <c r="R132" s="240"/>
    </row>
    <row r="133" spans="1:18" ht="17.25" customHeight="1">
      <c r="A133" s="89"/>
      <c r="B133" s="52"/>
      <c r="C133" s="52">
        <v>4120</v>
      </c>
      <c r="D133" s="54" t="s">
        <v>192</v>
      </c>
      <c r="E133" s="161">
        <v>50</v>
      </c>
      <c r="F133" s="161">
        <v>48</v>
      </c>
      <c r="G133" s="386">
        <v>48</v>
      </c>
      <c r="H133" s="386"/>
      <c r="I133" s="161"/>
      <c r="J133" s="161"/>
      <c r="K133" s="161"/>
      <c r="L133" s="161"/>
      <c r="M133" s="161"/>
      <c r="N133" s="161"/>
      <c r="O133" s="240"/>
      <c r="P133" s="240"/>
      <c r="Q133" s="240"/>
      <c r="R133" s="240"/>
    </row>
    <row r="134" spans="1:18" ht="18" customHeight="1">
      <c r="A134" s="52"/>
      <c r="B134" s="52"/>
      <c r="C134" s="52">
        <v>4170</v>
      </c>
      <c r="D134" s="54" t="s">
        <v>214</v>
      </c>
      <c r="E134" s="168">
        <v>1990</v>
      </c>
      <c r="F134" s="168">
        <v>1950</v>
      </c>
      <c r="G134" s="382">
        <v>1950</v>
      </c>
      <c r="H134" s="382"/>
      <c r="I134" s="158"/>
      <c r="J134" s="158"/>
      <c r="K134" s="158"/>
      <c r="L134" s="158"/>
      <c r="M134" s="158"/>
      <c r="N134" s="158"/>
      <c r="O134" s="237"/>
      <c r="P134" s="237"/>
      <c r="Q134" s="237"/>
      <c r="R134" s="237"/>
    </row>
    <row r="135" spans="1:18" ht="20.25" customHeight="1">
      <c r="A135" s="466"/>
      <c r="B135" s="64">
        <v>75107</v>
      </c>
      <c r="C135" s="64"/>
      <c r="D135" s="66" t="s">
        <v>394</v>
      </c>
      <c r="E135" s="160">
        <f>SUM(E136:E142)</f>
        <v>40933</v>
      </c>
      <c r="F135" s="160">
        <f>SUM(F136:F138)</f>
        <v>0</v>
      </c>
      <c r="G135" s="383">
        <f>SUM(G136:G138)</f>
        <v>0</v>
      </c>
      <c r="H135" s="383"/>
      <c r="I135" s="160"/>
      <c r="J135" s="160"/>
      <c r="K135" s="160"/>
      <c r="L135" s="160"/>
      <c r="M135" s="160"/>
      <c r="N135" s="160"/>
      <c r="O135" s="239"/>
      <c r="P135" s="239"/>
      <c r="Q135" s="239"/>
      <c r="R135" s="239"/>
    </row>
    <row r="136" spans="1:18" ht="17.25" customHeight="1">
      <c r="A136" s="466"/>
      <c r="B136" s="64"/>
      <c r="C136" s="52">
        <v>3030</v>
      </c>
      <c r="D136" s="54" t="s">
        <v>212</v>
      </c>
      <c r="E136" s="168">
        <v>23850</v>
      </c>
      <c r="F136" s="168">
        <v>0</v>
      </c>
      <c r="G136" s="382">
        <v>0</v>
      </c>
      <c r="H136" s="382"/>
      <c r="I136" s="158"/>
      <c r="J136" s="158"/>
      <c r="K136" s="158"/>
      <c r="L136" s="158"/>
      <c r="M136" s="158"/>
      <c r="N136" s="158"/>
      <c r="O136" s="237"/>
      <c r="P136" s="237"/>
      <c r="Q136" s="237"/>
      <c r="R136" s="237"/>
    </row>
    <row r="137" spans="1:18" ht="17.25" customHeight="1">
      <c r="A137" s="466"/>
      <c r="B137" s="52"/>
      <c r="C137" s="52">
        <v>4110</v>
      </c>
      <c r="D137" s="54" t="s">
        <v>191</v>
      </c>
      <c r="E137" s="168">
        <v>503</v>
      </c>
      <c r="F137" s="168">
        <v>0</v>
      </c>
      <c r="G137" s="382">
        <v>0</v>
      </c>
      <c r="H137" s="382"/>
      <c r="I137" s="158"/>
      <c r="J137" s="158"/>
      <c r="K137" s="158"/>
      <c r="L137" s="158"/>
      <c r="M137" s="158"/>
      <c r="N137" s="158"/>
      <c r="O137" s="237"/>
      <c r="P137" s="237"/>
      <c r="Q137" s="237"/>
      <c r="R137" s="237"/>
    </row>
    <row r="138" spans="1:18" ht="17.25" customHeight="1">
      <c r="A138" s="466"/>
      <c r="B138" s="50"/>
      <c r="C138" s="89">
        <v>4120</v>
      </c>
      <c r="D138" s="54" t="s">
        <v>192</v>
      </c>
      <c r="E138" s="162">
        <v>82</v>
      </c>
      <c r="F138" s="162">
        <v>0</v>
      </c>
      <c r="G138" s="384">
        <v>0</v>
      </c>
      <c r="H138" s="384"/>
      <c r="I138" s="161"/>
      <c r="J138" s="161"/>
      <c r="K138" s="161"/>
      <c r="L138" s="161"/>
      <c r="M138" s="161"/>
      <c r="N138" s="161"/>
      <c r="O138" s="240"/>
      <c r="P138" s="240"/>
      <c r="Q138" s="240"/>
      <c r="R138" s="240"/>
    </row>
    <row r="139" spans="1:18" ht="17.25" customHeight="1">
      <c r="A139" s="466"/>
      <c r="B139" s="50"/>
      <c r="C139" s="89">
        <v>4170</v>
      </c>
      <c r="D139" s="57" t="s">
        <v>214</v>
      </c>
      <c r="E139" s="162">
        <v>5198</v>
      </c>
      <c r="F139" s="162">
        <v>0</v>
      </c>
      <c r="G139" s="384">
        <v>0</v>
      </c>
      <c r="H139" s="384"/>
      <c r="I139" s="161"/>
      <c r="J139" s="161"/>
      <c r="K139" s="161"/>
      <c r="L139" s="161"/>
      <c r="M139" s="161"/>
      <c r="N139" s="161"/>
      <c r="O139" s="240"/>
      <c r="P139" s="240"/>
      <c r="Q139" s="240"/>
      <c r="R139" s="240"/>
    </row>
    <row r="140" spans="1:18" ht="17.25" customHeight="1">
      <c r="A140" s="466"/>
      <c r="B140" s="50"/>
      <c r="C140" s="89">
        <v>4210</v>
      </c>
      <c r="D140" s="54" t="s">
        <v>176</v>
      </c>
      <c r="E140" s="162">
        <v>9000</v>
      </c>
      <c r="F140" s="162">
        <v>0</v>
      </c>
      <c r="G140" s="384">
        <v>0</v>
      </c>
      <c r="H140" s="384"/>
      <c r="I140" s="161"/>
      <c r="J140" s="161"/>
      <c r="K140" s="161"/>
      <c r="L140" s="161"/>
      <c r="M140" s="161"/>
      <c r="N140" s="161"/>
      <c r="O140" s="240"/>
      <c r="P140" s="240"/>
      <c r="Q140" s="240"/>
      <c r="R140" s="240"/>
    </row>
    <row r="141" spans="1:18" ht="17.25" customHeight="1">
      <c r="A141" s="466"/>
      <c r="B141" s="50"/>
      <c r="C141" s="89">
        <v>4740</v>
      </c>
      <c r="D141" s="57" t="s">
        <v>395</v>
      </c>
      <c r="E141" s="162">
        <v>800</v>
      </c>
      <c r="F141" s="162">
        <v>0</v>
      </c>
      <c r="G141" s="384">
        <v>0</v>
      </c>
      <c r="H141" s="384"/>
      <c r="I141" s="161"/>
      <c r="J141" s="161"/>
      <c r="K141" s="161"/>
      <c r="L141" s="161"/>
      <c r="M141" s="161"/>
      <c r="N141" s="161"/>
      <c r="O141" s="240"/>
      <c r="P141" s="240"/>
      <c r="Q141" s="240"/>
      <c r="R141" s="240"/>
    </row>
    <row r="142" spans="1:18" ht="17.25" customHeight="1">
      <c r="A142" s="466"/>
      <c r="B142" s="50"/>
      <c r="C142" s="89">
        <v>4750</v>
      </c>
      <c r="D142" s="57" t="s">
        <v>393</v>
      </c>
      <c r="E142" s="162">
        <v>1500</v>
      </c>
      <c r="F142" s="162">
        <v>0</v>
      </c>
      <c r="G142" s="384">
        <v>0</v>
      </c>
      <c r="H142" s="384"/>
      <c r="I142" s="161"/>
      <c r="J142" s="161"/>
      <c r="K142" s="161"/>
      <c r="L142" s="161"/>
      <c r="M142" s="161"/>
      <c r="N142" s="161"/>
      <c r="O142" s="240"/>
      <c r="P142" s="240"/>
      <c r="Q142" s="240"/>
      <c r="R142" s="240"/>
    </row>
    <row r="143" spans="1:18" ht="18.75" customHeight="1">
      <c r="A143" s="58">
        <v>754</v>
      </c>
      <c r="B143" s="58"/>
      <c r="C143" s="58"/>
      <c r="D143" s="60" t="s">
        <v>217</v>
      </c>
      <c r="E143" s="172">
        <f>SUM(E144+E146+E153+E159)</f>
        <v>103792</v>
      </c>
      <c r="F143" s="172">
        <f>SUM(F144+F146+F153)</f>
        <v>95000</v>
      </c>
      <c r="G143" s="376">
        <f>SUM(G144+G146+G153)</f>
        <v>0</v>
      </c>
      <c r="H143" s="376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</row>
    <row r="144" spans="1:18" s="304" customFormat="1" ht="17.25" customHeight="1">
      <c r="A144" s="466"/>
      <c r="B144" s="64">
        <v>75405</v>
      </c>
      <c r="C144" s="64"/>
      <c r="D144" s="51" t="s">
        <v>350</v>
      </c>
      <c r="E144" s="157">
        <f>SUM(E145:E145)</f>
        <v>20000</v>
      </c>
      <c r="F144" s="157">
        <f>SUM(F145)</f>
        <v>45000</v>
      </c>
      <c r="G144" s="381">
        <f>SUM(G145)</f>
        <v>0</v>
      </c>
      <c r="H144" s="381"/>
      <c r="I144" s="159"/>
      <c r="J144" s="159"/>
      <c r="K144" s="159"/>
      <c r="L144" s="159"/>
      <c r="M144" s="159"/>
      <c r="N144" s="159"/>
      <c r="O144" s="238"/>
      <c r="P144" s="238"/>
      <c r="Q144" s="238"/>
      <c r="R144" s="238"/>
    </row>
    <row r="145" spans="1:18" ht="17.25" customHeight="1">
      <c r="A145" s="466"/>
      <c r="B145" s="52"/>
      <c r="C145" s="52">
        <v>3000</v>
      </c>
      <c r="D145" s="57" t="s">
        <v>373</v>
      </c>
      <c r="E145" s="168">
        <v>20000</v>
      </c>
      <c r="F145" s="168">
        <v>45000</v>
      </c>
      <c r="G145" s="382">
        <v>0</v>
      </c>
      <c r="H145" s="382"/>
      <c r="I145" s="158"/>
      <c r="J145" s="158"/>
      <c r="K145" s="158"/>
      <c r="L145" s="158"/>
      <c r="M145" s="158"/>
      <c r="N145" s="158"/>
      <c r="O145" s="237"/>
      <c r="P145" s="237"/>
      <c r="Q145" s="237"/>
      <c r="R145" s="237"/>
    </row>
    <row r="146" spans="1:18" ht="17.25" customHeight="1">
      <c r="A146" s="466"/>
      <c r="B146" s="64">
        <v>75412</v>
      </c>
      <c r="C146" s="64"/>
      <c r="D146" s="66" t="s">
        <v>218</v>
      </c>
      <c r="E146" s="160">
        <f>SUM(E147:E152)</f>
        <v>48440</v>
      </c>
      <c r="F146" s="160">
        <f>SUM(F147:F151)</f>
        <v>25000</v>
      </c>
      <c r="G146" s="383">
        <f>SUM(G147:G151)</f>
        <v>0</v>
      </c>
      <c r="H146" s="383"/>
      <c r="I146" s="160"/>
      <c r="J146" s="160"/>
      <c r="K146" s="160"/>
      <c r="L146" s="160"/>
      <c r="M146" s="160"/>
      <c r="N146" s="160"/>
      <c r="O146" s="239"/>
      <c r="P146" s="239"/>
      <c r="Q146" s="239"/>
      <c r="R146" s="239"/>
    </row>
    <row r="147" spans="1:18" ht="17.25" customHeight="1">
      <c r="A147" s="466"/>
      <c r="B147" s="50"/>
      <c r="C147" s="89">
        <v>4210</v>
      </c>
      <c r="D147" s="57" t="s">
        <v>176</v>
      </c>
      <c r="E147" s="162">
        <v>16440</v>
      </c>
      <c r="F147" s="162">
        <v>11000</v>
      </c>
      <c r="G147" s="384">
        <v>0</v>
      </c>
      <c r="H147" s="384"/>
      <c r="I147" s="161"/>
      <c r="J147" s="161"/>
      <c r="K147" s="161"/>
      <c r="L147" s="161"/>
      <c r="M147" s="161"/>
      <c r="N147" s="161"/>
      <c r="O147" s="240"/>
      <c r="P147" s="240"/>
      <c r="Q147" s="240"/>
      <c r="R147" s="240"/>
    </row>
    <row r="148" spans="1:18" ht="17.25" customHeight="1">
      <c r="A148" s="466"/>
      <c r="B148" s="52"/>
      <c r="C148" s="52">
        <v>4260</v>
      </c>
      <c r="D148" s="54" t="s">
        <v>193</v>
      </c>
      <c r="E148" s="168">
        <v>7000</v>
      </c>
      <c r="F148" s="168">
        <v>3000</v>
      </c>
      <c r="G148" s="382">
        <v>0</v>
      </c>
      <c r="H148" s="382"/>
      <c r="I148" s="158"/>
      <c r="J148" s="158"/>
      <c r="K148" s="158"/>
      <c r="L148" s="158"/>
      <c r="M148" s="158"/>
      <c r="N148" s="158"/>
      <c r="O148" s="237"/>
      <c r="P148" s="237"/>
      <c r="Q148" s="237"/>
      <c r="R148" s="237"/>
    </row>
    <row r="149" spans="1:18" ht="17.25" customHeight="1">
      <c r="A149" s="466"/>
      <c r="B149" s="52"/>
      <c r="C149" s="52">
        <v>4270</v>
      </c>
      <c r="D149" s="54" t="s">
        <v>177</v>
      </c>
      <c r="E149" s="168">
        <v>11000</v>
      </c>
      <c r="F149" s="168">
        <v>11000</v>
      </c>
      <c r="G149" s="382">
        <v>0</v>
      </c>
      <c r="H149" s="382"/>
      <c r="I149" s="158"/>
      <c r="J149" s="158"/>
      <c r="K149" s="158"/>
      <c r="L149" s="158"/>
      <c r="M149" s="158"/>
      <c r="N149" s="158"/>
      <c r="O149" s="237"/>
      <c r="P149" s="237"/>
      <c r="Q149" s="237"/>
      <c r="R149" s="237"/>
    </row>
    <row r="150" spans="1:18" ht="17.25" customHeight="1">
      <c r="A150" s="466"/>
      <c r="B150" s="52"/>
      <c r="C150" s="52">
        <v>4280</v>
      </c>
      <c r="D150" s="54" t="s">
        <v>219</v>
      </c>
      <c r="E150" s="168">
        <v>2000</v>
      </c>
      <c r="F150" s="168">
        <v>0</v>
      </c>
      <c r="G150" s="382">
        <v>0</v>
      </c>
      <c r="H150" s="382"/>
      <c r="I150" s="158"/>
      <c r="J150" s="158"/>
      <c r="K150" s="158"/>
      <c r="L150" s="158"/>
      <c r="M150" s="158"/>
      <c r="N150" s="158"/>
      <c r="O150" s="237"/>
      <c r="P150" s="237"/>
      <c r="Q150" s="237"/>
      <c r="R150" s="237"/>
    </row>
    <row r="151" spans="1:18" ht="17.25" customHeight="1">
      <c r="A151" s="466"/>
      <c r="B151" s="52"/>
      <c r="C151" s="52">
        <v>4300</v>
      </c>
      <c r="D151" s="54" t="s">
        <v>178</v>
      </c>
      <c r="E151" s="168">
        <v>4000</v>
      </c>
      <c r="F151" s="168">
        <v>0</v>
      </c>
      <c r="G151" s="382">
        <v>0</v>
      </c>
      <c r="H151" s="382"/>
      <c r="I151" s="158"/>
      <c r="J151" s="158"/>
      <c r="K151" s="158"/>
      <c r="L151" s="158"/>
      <c r="M151" s="158"/>
      <c r="N151" s="158"/>
      <c r="O151" s="237"/>
      <c r="P151" s="237"/>
      <c r="Q151" s="237"/>
      <c r="R151" s="237"/>
    </row>
    <row r="152" spans="1:18" ht="17.25" customHeight="1">
      <c r="A152" s="333"/>
      <c r="B152" s="52"/>
      <c r="C152" s="52">
        <v>4430</v>
      </c>
      <c r="D152" s="54" t="s">
        <v>399</v>
      </c>
      <c r="E152" s="168">
        <v>8000</v>
      </c>
      <c r="F152" s="168">
        <v>0</v>
      </c>
      <c r="G152" s="382">
        <v>0</v>
      </c>
      <c r="H152" s="382"/>
      <c r="I152" s="158"/>
      <c r="J152" s="158"/>
      <c r="K152" s="158"/>
      <c r="L152" s="158"/>
      <c r="M152" s="158"/>
      <c r="N152" s="158"/>
      <c r="O152" s="237"/>
      <c r="P152" s="237"/>
      <c r="Q152" s="237"/>
      <c r="R152" s="237"/>
    </row>
    <row r="153" spans="1:18" ht="17.25" customHeight="1">
      <c r="A153" s="466"/>
      <c r="B153" s="64">
        <v>75414</v>
      </c>
      <c r="C153" s="64"/>
      <c r="D153" s="66" t="s">
        <v>220</v>
      </c>
      <c r="E153" s="160">
        <f>SUM(E154:E157)</f>
        <v>23000</v>
      </c>
      <c r="F153" s="160">
        <f>SUM(F154:F158)</f>
        <v>25000</v>
      </c>
      <c r="G153" s="383">
        <f>SUM(G154:G157)</f>
        <v>0</v>
      </c>
      <c r="H153" s="383"/>
      <c r="I153" s="160"/>
      <c r="J153" s="160"/>
      <c r="K153" s="160"/>
      <c r="L153" s="160"/>
      <c r="M153" s="160"/>
      <c r="N153" s="160"/>
      <c r="O153" s="239"/>
      <c r="P153" s="239"/>
      <c r="Q153" s="239"/>
      <c r="R153" s="239"/>
    </row>
    <row r="154" spans="1:18" ht="17.25" customHeight="1">
      <c r="A154" s="466"/>
      <c r="B154" s="52"/>
      <c r="C154" s="52">
        <v>4210</v>
      </c>
      <c r="D154" s="57" t="s">
        <v>176</v>
      </c>
      <c r="E154" s="168">
        <v>18000</v>
      </c>
      <c r="F154" s="168">
        <v>13000</v>
      </c>
      <c r="G154" s="382">
        <v>0</v>
      </c>
      <c r="H154" s="382"/>
      <c r="I154" s="158"/>
      <c r="J154" s="158"/>
      <c r="K154" s="158"/>
      <c r="L154" s="158"/>
      <c r="M154" s="158"/>
      <c r="N154" s="158"/>
      <c r="O154" s="237"/>
      <c r="P154" s="237"/>
      <c r="Q154" s="237"/>
      <c r="R154" s="237"/>
    </row>
    <row r="155" spans="1:18" ht="17.25" customHeight="1">
      <c r="A155" s="466"/>
      <c r="B155" s="52"/>
      <c r="C155" s="52">
        <v>4260</v>
      </c>
      <c r="D155" s="57" t="s">
        <v>193</v>
      </c>
      <c r="E155" s="168">
        <v>2000</v>
      </c>
      <c r="F155" s="168">
        <v>4000</v>
      </c>
      <c r="G155" s="382">
        <v>0</v>
      </c>
      <c r="H155" s="382"/>
      <c r="I155" s="158"/>
      <c r="J155" s="158"/>
      <c r="K155" s="158"/>
      <c r="L155" s="158"/>
      <c r="M155" s="158"/>
      <c r="N155" s="158"/>
      <c r="O155" s="237"/>
      <c r="P155" s="237"/>
      <c r="Q155" s="237"/>
      <c r="R155" s="237"/>
    </row>
    <row r="156" spans="1:18" ht="17.25" customHeight="1">
      <c r="A156" s="466"/>
      <c r="B156" s="52"/>
      <c r="C156" s="52">
        <v>4280</v>
      </c>
      <c r="D156" s="54" t="s">
        <v>219</v>
      </c>
      <c r="E156" s="168">
        <v>0</v>
      </c>
      <c r="F156" s="168">
        <v>4000</v>
      </c>
      <c r="G156" s="382">
        <v>0</v>
      </c>
      <c r="H156" s="382"/>
      <c r="I156" s="158"/>
      <c r="J156" s="158"/>
      <c r="K156" s="158"/>
      <c r="L156" s="158"/>
      <c r="M156" s="158"/>
      <c r="N156" s="158"/>
      <c r="O156" s="237"/>
      <c r="P156" s="237"/>
      <c r="Q156" s="237"/>
      <c r="R156" s="237"/>
    </row>
    <row r="157" spans="1:18" ht="17.25" customHeight="1">
      <c r="A157" s="466"/>
      <c r="B157" s="52"/>
      <c r="C157" s="52">
        <v>4300</v>
      </c>
      <c r="D157" s="54" t="s">
        <v>178</v>
      </c>
      <c r="E157" s="168">
        <v>3000</v>
      </c>
      <c r="F157" s="168">
        <v>0</v>
      </c>
      <c r="G157" s="382">
        <v>0</v>
      </c>
      <c r="H157" s="382"/>
      <c r="I157" s="158"/>
      <c r="J157" s="158"/>
      <c r="K157" s="158"/>
      <c r="L157" s="158"/>
      <c r="M157" s="158"/>
      <c r="N157" s="158"/>
      <c r="O157" s="237"/>
      <c r="P157" s="237"/>
      <c r="Q157" s="237"/>
      <c r="R157" s="237"/>
    </row>
    <row r="158" spans="1:18" ht="17.25" customHeight="1">
      <c r="A158" s="466"/>
      <c r="B158" s="52"/>
      <c r="C158" s="52">
        <v>4430</v>
      </c>
      <c r="D158" s="54" t="s">
        <v>399</v>
      </c>
      <c r="E158" s="168">
        <v>0</v>
      </c>
      <c r="F158" s="168">
        <v>4000</v>
      </c>
      <c r="G158" s="382"/>
      <c r="H158" s="382"/>
      <c r="I158" s="158"/>
      <c r="J158" s="158"/>
      <c r="K158" s="158"/>
      <c r="L158" s="158"/>
      <c r="M158" s="158"/>
      <c r="N158" s="158"/>
      <c r="O158" s="237"/>
      <c r="P158" s="237"/>
      <c r="Q158" s="237"/>
      <c r="R158" s="237"/>
    </row>
    <row r="159" spans="1:18" ht="17.25" customHeight="1">
      <c r="A159" s="466"/>
      <c r="B159" s="64">
        <v>75495</v>
      </c>
      <c r="C159" s="64"/>
      <c r="D159" s="66" t="s">
        <v>396</v>
      </c>
      <c r="E159" s="160">
        <f>SUM(E160:E161)</f>
        <v>12352</v>
      </c>
      <c r="F159" s="160">
        <f>SUM(F160:F161)</f>
        <v>0</v>
      </c>
      <c r="G159" s="383">
        <f>SUM(G160:G165)</f>
        <v>0</v>
      </c>
      <c r="H159" s="383"/>
      <c r="I159" s="160"/>
      <c r="J159" s="160"/>
      <c r="K159" s="160"/>
      <c r="L159" s="160"/>
      <c r="M159" s="160"/>
      <c r="N159" s="160"/>
      <c r="O159" s="239"/>
      <c r="P159" s="239"/>
      <c r="Q159" s="239"/>
      <c r="R159" s="239"/>
    </row>
    <row r="160" spans="1:18" ht="17.25" customHeight="1">
      <c r="A160" s="466"/>
      <c r="B160" s="52"/>
      <c r="C160" s="52">
        <v>4210</v>
      </c>
      <c r="D160" s="57" t="s">
        <v>176</v>
      </c>
      <c r="E160" s="168">
        <v>879</v>
      </c>
      <c r="F160" s="168">
        <v>0</v>
      </c>
      <c r="G160" s="382">
        <v>0</v>
      </c>
      <c r="H160" s="382"/>
      <c r="I160" s="158"/>
      <c r="J160" s="158"/>
      <c r="K160" s="158"/>
      <c r="L160" s="158"/>
      <c r="M160" s="158"/>
      <c r="N160" s="158"/>
      <c r="O160" s="237"/>
      <c r="P160" s="237"/>
      <c r="Q160" s="237"/>
      <c r="R160" s="237"/>
    </row>
    <row r="161" spans="1:18" ht="17.25" customHeight="1">
      <c r="A161" s="466"/>
      <c r="B161" s="52"/>
      <c r="C161" s="52">
        <v>6060</v>
      </c>
      <c r="D161" s="57" t="s">
        <v>173</v>
      </c>
      <c r="E161" s="168">
        <v>11473</v>
      </c>
      <c r="F161" s="168">
        <v>0</v>
      </c>
      <c r="G161" s="382">
        <v>0</v>
      </c>
      <c r="H161" s="382"/>
      <c r="I161" s="158"/>
      <c r="J161" s="158"/>
      <c r="K161" s="158"/>
      <c r="L161" s="158"/>
      <c r="M161" s="158"/>
      <c r="N161" s="158"/>
      <c r="O161" s="237"/>
      <c r="P161" s="237"/>
      <c r="Q161" s="237"/>
      <c r="R161" s="237"/>
    </row>
    <row r="162" spans="1:18" ht="36" customHeight="1">
      <c r="A162" s="58">
        <v>756</v>
      </c>
      <c r="B162" s="58"/>
      <c r="C162" s="58"/>
      <c r="D162" s="60" t="s">
        <v>115</v>
      </c>
      <c r="E162" s="172">
        <f>SUM(E163)</f>
        <v>5600</v>
      </c>
      <c r="F162" s="172">
        <f>SUM(F163)</f>
        <v>6200</v>
      </c>
      <c r="G162" s="376">
        <f>SUM(G163)</f>
        <v>0</v>
      </c>
      <c r="H162" s="376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</row>
    <row r="163" spans="1:18" ht="19.5" customHeight="1">
      <c r="A163" s="466"/>
      <c r="B163" s="64">
        <v>75647</v>
      </c>
      <c r="C163" s="71"/>
      <c r="D163" s="66" t="s">
        <v>221</v>
      </c>
      <c r="E163" s="160">
        <f>SUM(E164:E165)</f>
        <v>5600</v>
      </c>
      <c r="F163" s="160">
        <f>SUM(F164:F166)</f>
        <v>6200</v>
      </c>
      <c r="G163" s="383">
        <f>SUM(G164:G165)</f>
        <v>0</v>
      </c>
      <c r="H163" s="383"/>
      <c r="I163" s="160"/>
      <c r="J163" s="160"/>
      <c r="K163" s="160"/>
      <c r="L163" s="160"/>
      <c r="M163" s="160"/>
      <c r="N163" s="160"/>
      <c r="O163" s="239"/>
      <c r="P163" s="239"/>
      <c r="Q163" s="239"/>
      <c r="R163" s="239"/>
    </row>
    <row r="164" spans="1:18" ht="18.75" customHeight="1">
      <c r="A164" s="466"/>
      <c r="B164" s="52"/>
      <c r="C164" s="53" t="s">
        <v>209</v>
      </c>
      <c r="D164" s="57" t="s">
        <v>176</v>
      </c>
      <c r="E164" s="161">
        <v>600</v>
      </c>
      <c r="F164" s="161">
        <v>700</v>
      </c>
      <c r="G164" s="386">
        <v>0</v>
      </c>
      <c r="H164" s="386"/>
      <c r="I164" s="161"/>
      <c r="J164" s="161"/>
      <c r="K164" s="161"/>
      <c r="L164" s="161"/>
      <c r="M164" s="161"/>
      <c r="N164" s="161"/>
      <c r="O164" s="240"/>
      <c r="P164" s="240"/>
      <c r="Q164" s="240"/>
      <c r="R164" s="240"/>
    </row>
    <row r="165" spans="1:18" ht="17.25" customHeight="1">
      <c r="A165" s="466"/>
      <c r="B165" s="52"/>
      <c r="C165" s="53" t="s">
        <v>195</v>
      </c>
      <c r="D165" s="54" t="s">
        <v>178</v>
      </c>
      <c r="E165" s="168">
        <v>5000</v>
      </c>
      <c r="F165" s="168">
        <v>4000</v>
      </c>
      <c r="G165" s="382">
        <v>0</v>
      </c>
      <c r="H165" s="382"/>
      <c r="I165" s="158"/>
      <c r="J165" s="158"/>
      <c r="K165" s="158"/>
      <c r="L165" s="158"/>
      <c r="M165" s="158"/>
      <c r="N165" s="158"/>
      <c r="O165" s="237"/>
      <c r="P165" s="237"/>
      <c r="Q165" s="237"/>
      <c r="R165" s="237"/>
    </row>
    <row r="166" spans="1:18" ht="17.25" customHeight="1">
      <c r="A166" s="358"/>
      <c r="B166" s="52"/>
      <c r="C166" s="53" t="s">
        <v>273</v>
      </c>
      <c r="D166" s="54" t="s">
        <v>372</v>
      </c>
      <c r="E166" s="168">
        <v>0</v>
      </c>
      <c r="F166" s="168">
        <v>1500</v>
      </c>
      <c r="G166" s="382">
        <v>0</v>
      </c>
      <c r="H166" s="382"/>
      <c r="I166" s="158"/>
      <c r="J166" s="158"/>
      <c r="K166" s="158"/>
      <c r="L166" s="158"/>
      <c r="M166" s="158"/>
      <c r="N166" s="158"/>
      <c r="O166" s="237"/>
      <c r="P166" s="237"/>
      <c r="Q166" s="237"/>
      <c r="R166" s="237"/>
    </row>
    <row r="167" spans="1:18" ht="16.5" customHeight="1">
      <c r="A167" s="58">
        <v>757</v>
      </c>
      <c r="B167" s="58"/>
      <c r="C167" s="59"/>
      <c r="D167" s="60" t="s">
        <v>222</v>
      </c>
      <c r="E167" s="172">
        <f>SUM(E168+E171)</f>
        <v>772130</v>
      </c>
      <c r="F167" s="172">
        <f>SUM(F168+F171)</f>
        <v>745930</v>
      </c>
      <c r="G167" s="376">
        <f>SUM(G168+G171)</f>
        <v>0</v>
      </c>
      <c r="H167" s="376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</row>
    <row r="168" spans="1:18" ht="25.5" customHeight="1">
      <c r="A168" s="466"/>
      <c r="B168" s="64">
        <v>75702</v>
      </c>
      <c r="C168" s="71"/>
      <c r="D168" s="66" t="s">
        <v>223</v>
      </c>
      <c r="E168" s="160">
        <f>SUM(E169:E170)</f>
        <v>701700</v>
      </c>
      <c r="F168" s="160">
        <f>SUM(F169:F170)</f>
        <v>675500</v>
      </c>
      <c r="G168" s="383">
        <f>SUM(G169:G170)</f>
        <v>0</v>
      </c>
      <c r="H168" s="383"/>
      <c r="I168" s="160"/>
      <c r="J168" s="160"/>
      <c r="K168" s="160"/>
      <c r="L168" s="160"/>
      <c r="M168" s="160"/>
      <c r="N168" s="160"/>
      <c r="O168" s="239"/>
      <c r="P168" s="239"/>
      <c r="Q168" s="239"/>
      <c r="R168" s="239"/>
    </row>
    <row r="169" spans="1:18" ht="16.5" customHeight="1">
      <c r="A169" s="466"/>
      <c r="B169" s="52"/>
      <c r="C169" s="53" t="s">
        <v>195</v>
      </c>
      <c r="D169" s="54" t="s">
        <v>178</v>
      </c>
      <c r="E169" s="161">
        <v>1700</v>
      </c>
      <c r="F169" s="161">
        <v>500</v>
      </c>
      <c r="G169" s="386">
        <v>0</v>
      </c>
      <c r="H169" s="386"/>
      <c r="I169" s="161"/>
      <c r="J169" s="161"/>
      <c r="K169" s="161"/>
      <c r="L169" s="161"/>
      <c r="M169" s="161"/>
      <c r="N169" s="161"/>
      <c r="O169" s="240"/>
      <c r="P169" s="240"/>
      <c r="Q169" s="240"/>
      <c r="R169" s="240"/>
    </row>
    <row r="170" spans="1:18" ht="24" customHeight="1">
      <c r="A170" s="466"/>
      <c r="B170" s="52"/>
      <c r="C170" s="53" t="s">
        <v>224</v>
      </c>
      <c r="D170" s="54" t="s">
        <v>225</v>
      </c>
      <c r="E170" s="168">
        <v>700000</v>
      </c>
      <c r="F170" s="168">
        <v>675000</v>
      </c>
      <c r="G170" s="382">
        <v>0</v>
      </c>
      <c r="H170" s="382"/>
      <c r="I170" s="158"/>
      <c r="J170" s="158"/>
      <c r="K170" s="158"/>
      <c r="L170" s="158"/>
      <c r="M170" s="158"/>
      <c r="N170" s="158"/>
      <c r="O170" s="237"/>
      <c r="P170" s="237"/>
      <c r="Q170" s="237"/>
      <c r="R170" s="237"/>
    </row>
    <row r="171" spans="1:18" s="304" customFormat="1" ht="25.5" customHeight="1">
      <c r="A171" s="466"/>
      <c r="B171" s="64">
        <v>75704</v>
      </c>
      <c r="C171" s="71"/>
      <c r="D171" s="66" t="s">
        <v>353</v>
      </c>
      <c r="E171" s="157">
        <f>SUM(E172)</f>
        <v>70430</v>
      </c>
      <c r="F171" s="157">
        <f>SUM(F172)</f>
        <v>70430</v>
      </c>
      <c r="G171" s="381">
        <f>SUM(G172)</f>
        <v>0</v>
      </c>
      <c r="H171" s="381"/>
      <c r="I171" s="159"/>
      <c r="J171" s="159"/>
      <c r="K171" s="159"/>
      <c r="L171" s="159"/>
      <c r="M171" s="159"/>
      <c r="N171" s="159"/>
      <c r="O171" s="238"/>
      <c r="P171" s="238"/>
      <c r="Q171" s="238"/>
      <c r="R171" s="238"/>
    </row>
    <row r="172" spans="1:18" ht="17.25" customHeight="1">
      <c r="A172" s="466"/>
      <c r="B172" s="52"/>
      <c r="C172" s="53" t="s">
        <v>352</v>
      </c>
      <c r="D172" s="54" t="s">
        <v>354</v>
      </c>
      <c r="E172" s="168">
        <v>70430</v>
      </c>
      <c r="F172" s="168">
        <v>70430</v>
      </c>
      <c r="G172" s="382">
        <v>0</v>
      </c>
      <c r="H172" s="382"/>
      <c r="I172" s="158"/>
      <c r="J172" s="158"/>
      <c r="K172" s="158"/>
      <c r="L172" s="158"/>
      <c r="M172" s="158"/>
      <c r="N172" s="158"/>
      <c r="O172" s="237"/>
      <c r="P172" s="237"/>
      <c r="Q172" s="237"/>
      <c r="R172" s="237"/>
    </row>
    <row r="173" spans="1:18" ht="17.25" customHeight="1">
      <c r="A173" s="72">
        <v>758</v>
      </c>
      <c r="B173" s="72"/>
      <c r="C173" s="73"/>
      <c r="D173" s="74" t="s">
        <v>149</v>
      </c>
      <c r="E173" s="173">
        <f>SUM(E174)</f>
        <v>120000</v>
      </c>
      <c r="F173" s="173">
        <f>SUM(F174)</f>
        <v>906000</v>
      </c>
      <c r="G173" s="387">
        <f>SUM(G174)</f>
        <v>0</v>
      </c>
      <c r="H173" s="387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</row>
    <row r="174" spans="1:18" ht="17.25" customHeight="1">
      <c r="A174" s="520"/>
      <c r="B174" s="64">
        <v>75818</v>
      </c>
      <c r="C174" s="71"/>
      <c r="D174" s="66" t="s">
        <v>226</v>
      </c>
      <c r="E174" s="159">
        <f>SUM(E175:E175)</f>
        <v>120000</v>
      </c>
      <c r="F174" s="159">
        <f>SUM(F175:F176)</f>
        <v>906000</v>
      </c>
      <c r="G174" s="284">
        <f>SUM(G175:G175)</f>
        <v>0</v>
      </c>
      <c r="H174" s="284"/>
      <c r="I174" s="159"/>
      <c r="J174" s="159"/>
      <c r="K174" s="159"/>
      <c r="L174" s="159"/>
      <c r="M174" s="159"/>
      <c r="N174" s="159"/>
      <c r="O174" s="238"/>
      <c r="P174" s="238"/>
      <c r="Q174" s="238"/>
      <c r="R174" s="238"/>
    </row>
    <row r="175" spans="1:18" ht="17.25" customHeight="1">
      <c r="A175" s="521"/>
      <c r="B175" s="52"/>
      <c r="C175" s="53" t="s">
        <v>227</v>
      </c>
      <c r="D175" s="54" t="s">
        <v>228</v>
      </c>
      <c r="E175" s="168">
        <v>120000</v>
      </c>
      <c r="F175" s="168">
        <v>150000</v>
      </c>
      <c r="G175" s="382">
        <v>0</v>
      </c>
      <c r="H175" s="382"/>
      <c r="I175" s="158"/>
      <c r="J175" s="158"/>
      <c r="K175" s="158"/>
      <c r="L175" s="158"/>
      <c r="M175" s="158"/>
      <c r="N175" s="158"/>
      <c r="O175" s="237"/>
      <c r="P175" s="237"/>
      <c r="Q175" s="237"/>
      <c r="R175" s="237"/>
    </row>
    <row r="176" spans="1:18" ht="17.25" customHeight="1">
      <c r="A176" s="363"/>
      <c r="B176" s="52"/>
      <c r="C176" s="53" t="s">
        <v>374</v>
      </c>
      <c r="D176" s="54" t="s">
        <v>375</v>
      </c>
      <c r="E176" s="168">
        <v>0</v>
      </c>
      <c r="F176" s="468">
        <v>756000</v>
      </c>
      <c r="G176" s="382">
        <v>0</v>
      </c>
      <c r="H176" s="382"/>
      <c r="I176" s="158"/>
      <c r="J176" s="158"/>
      <c r="K176" s="158"/>
      <c r="L176" s="158"/>
      <c r="M176" s="158"/>
      <c r="N176" s="158"/>
      <c r="O176" s="237"/>
      <c r="P176" s="237"/>
      <c r="Q176" s="237"/>
      <c r="R176" s="237"/>
    </row>
    <row r="177" spans="1:18" ht="18" customHeight="1">
      <c r="A177" s="58">
        <v>801</v>
      </c>
      <c r="B177" s="58"/>
      <c r="C177" s="59"/>
      <c r="D177" s="60" t="s">
        <v>150</v>
      </c>
      <c r="E177" s="264">
        <f>SUM(E178+E199+E214+E236+E258+E263+E266)</f>
        <v>13293325</v>
      </c>
      <c r="F177" s="264">
        <f>SUM(F178+F199+F214+F236+F258+F263+F266)</f>
        <v>14797579</v>
      </c>
      <c r="G177" s="377" t="e">
        <f>SUM(G178+G199+G214+G236+G258+G263+#REF!+G266)</f>
        <v>#REF!</v>
      </c>
      <c r="H177" s="377"/>
      <c r="I177" s="264" t="e">
        <f>SUM(I178+I199+I214+I236+I258+I263+#REF!+I266)</f>
        <v>#REF!</v>
      </c>
      <c r="J177" s="264" t="e">
        <f>SUM(J178+J199+J214+J236+J258+J263+#REF!+J266)</f>
        <v>#REF!</v>
      </c>
      <c r="K177" s="264" t="e">
        <f>SUM(K178+K199+K214+K236+K258+K263+#REF!+K266)</f>
        <v>#REF!</v>
      </c>
      <c r="L177" s="264" t="e">
        <f>SUM(L178+L199+L214+L236+L258+L263+#REF!+L266)</f>
        <v>#REF!</v>
      </c>
      <c r="M177" s="264" t="e">
        <f>SUM(M178+M199+M214+M236+M258+M263+#REF!+M266)</f>
        <v>#REF!</v>
      </c>
      <c r="N177" s="264" t="e">
        <f>SUM(N178+N199+N214+N236+N258+N263+#REF!+N266)</f>
        <v>#REF!</v>
      </c>
      <c r="O177" s="264" t="e">
        <f>SUM(O178+O199+O214+O236+O258+O263+#REF!+O266)</f>
        <v>#REF!</v>
      </c>
      <c r="P177" s="264" t="e">
        <f>SUM(P178+P199+P214+P236+P258+P263+#REF!+P266)</f>
        <v>#REF!</v>
      </c>
      <c r="Q177" s="264" t="e">
        <f>SUM(Q178+Q199+Q214+Q236+Q258+Q263+#REF!+Q266)</f>
        <v>#REF!</v>
      </c>
      <c r="R177" s="264" t="e">
        <f>SUM(R178+R199+R214+R236+R258+R263+#REF!+R266)</f>
        <v>#REF!</v>
      </c>
    </row>
    <row r="178" spans="1:18" ht="21" customHeight="1">
      <c r="A178" s="50"/>
      <c r="B178" s="50">
        <v>80101</v>
      </c>
      <c r="C178" s="91"/>
      <c r="D178" s="51" t="s">
        <v>166</v>
      </c>
      <c r="E178" s="163">
        <f>SUM(E179:E198)</f>
        <v>6730040</v>
      </c>
      <c r="F178" s="160">
        <f>SUM(F179:F197)</f>
        <v>7276552</v>
      </c>
      <c r="G178" s="383">
        <f>SUM(G179:G197)</f>
        <v>0</v>
      </c>
      <c r="H178" s="383"/>
      <c r="I178" s="251">
        <f>SUM(J178+K178+L178)</f>
        <v>7276552</v>
      </c>
      <c r="J178" s="252">
        <f>SUM(J179:J198)</f>
        <v>2790293</v>
      </c>
      <c r="K178" s="252">
        <f>SUM(K179:K198)</f>
        <v>2694098</v>
      </c>
      <c r="L178" s="252">
        <f>SUM(L179:L198)</f>
        <v>1792161</v>
      </c>
      <c r="M178" s="160"/>
      <c r="N178" s="160"/>
      <c r="O178" s="239"/>
      <c r="P178" s="239"/>
      <c r="Q178" s="239"/>
      <c r="R178" s="239"/>
    </row>
    <row r="179" spans="1:18" ht="19.5" customHeight="1">
      <c r="A179" s="52"/>
      <c r="B179" s="52"/>
      <c r="C179" s="53" t="s">
        <v>229</v>
      </c>
      <c r="D179" s="54" t="s">
        <v>188</v>
      </c>
      <c r="E179" s="167">
        <v>6200</v>
      </c>
      <c r="F179" s="168">
        <f>SUM(I179+M179+N179)</f>
        <v>6200</v>
      </c>
      <c r="G179" s="382">
        <v>0</v>
      </c>
      <c r="H179" s="381"/>
      <c r="I179" s="256">
        <f>SUM(J179+K179+L179)</f>
        <v>6200</v>
      </c>
      <c r="J179" s="189">
        <v>3500</v>
      </c>
      <c r="K179" s="189">
        <v>2400</v>
      </c>
      <c r="L179" s="189">
        <v>300</v>
      </c>
      <c r="M179" s="158"/>
      <c r="N179" s="158"/>
      <c r="O179" s="237"/>
      <c r="P179" s="237"/>
      <c r="Q179" s="237"/>
      <c r="R179" s="237"/>
    </row>
    <row r="180" spans="1:18" ht="17.25" customHeight="1">
      <c r="A180" s="50"/>
      <c r="B180" s="52"/>
      <c r="C180" s="53" t="s">
        <v>230</v>
      </c>
      <c r="D180" s="54" t="s">
        <v>189</v>
      </c>
      <c r="E180" s="167">
        <v>4497101</v>
      </c>
      <c r="F180" s="168">
        <f aca="true" t="shared" si="0" ref="F180:G244">SUM(I180+M180+N180)</f>
        <v>4720322</v>
      </c>
      <c r="G180" s="382">
        <v>0</v>
      </c>
      <c r="H180" s="381"/>
      <c r="I180" s="256">
        <f aca="true" t="shared" si="1" ref="I180:I198">SUM(J180+K180+L180)</f>
        <v>4720322</v>
      </c>
      <c r="J180" s="189">
        <v>1779547</v>
      </c>
      <c r="K180" s="189">
        <v>1702759</v>
      </c>
      <c r="L180" s="189">
        <v>1238016</v>
      </c>
      <c r="M180" s="158"/>
      <c r="N180" s="158"/>
      <c r="O180" s="237"/>
      <c r="P180" s="237"/>
      <c r="Q180" s="237"/>
      <c r="R180" s="237"/>
    </row>
    <row r="181" spans="1:18" ht="17.25" customHeight="1">
      <c r="A181" s="52"/>
      <c r="B181" s="52"/>
      <c r="C181" s="53" t="s">
        <v>231</v>
      </c>
      <c r="D181" s="54" t="s">
        <v>190</v>
      </c>
      <c r="E181" s="167">
        <v>325392</v>
      </c>
      <c r="F181" s="168">
        <f t="shared" si="0"/>
        <v>367566</v>
      </c>
      <c r="G181" s="382">
        <v>0</v>
      </c>
      <c r="H181" s="381"/>
      <c r="I181" s="256">
        <f t="shared" si="1"/>
        <v>367566</v>
      </c>
      <c r="J181" s="189">
        <v>147296</v>
      </c>
      <c r="K181" s="189">
        <v>125270</v>
      </c>
      <c r="L181" s="189">
        <v>95000</v>
      </c>
      <c r="M181" s="158"/>
      <c r="N181" s="158"/>
      <c r="O181" s="237"/>
      <c r="P181" s="237"/>
      <c r="Q181" s="237"/>
      <c r="R181" s="237"/>
    </row>
    <row r="182" spans="1:18" ht="17.25" customHeight="1">
      <c r="A182" s="52"/>
      <c r="B182" s="52"/>
      <c r="C182" s="53" t="s">
        <v>232</v>
      </c>
      <c r="D182" s="54" t="s">
        <v>191</v>
      </c>
      <c r="E182" s="167">
        <v>717973</v>
      </c>
      <c r="F182" s="168">
        <f t="shared" si="0"/>
        <v>770282</v>
      </c>
      <c r="G182" s="382">
        <v>0</v>
      </c>
      <c r="H182" s="381"/>
      <c r="I182" s="256">
        <f t="shared" si="1"/>
        <v>770282</v>
      </c>
      <c r="J182" s="189">
        <v>288600</v>
      </c>
      <c r="K182" s="189">
        <v>279197</v>
      </c>
      <c r="L182" s="189">
        <v>202485</v>
      </c>
      <c r="M182" s="158"/>
      <c r="N182" s="158"/>
      <c r="O182" s="237"/>
      <c r="P182" s="237"/>
      <c r="Q182" s="237"/>
      <c r="R182" s="237"/>
    </row>
    <row r="183" spans="1:18" ht="17.25" customHeight="1">
      <c r="A183" s="52"/>
      <c r="B183" s="52"/>
      <c r="C183" s="53" t="s">
        <v>233</v>
      </c>
      <c r="D183" s="54" t="s">
        <v>192</v>
      </c>
      <c r="E183" s="167">
        <v>121631</v>
      </c>
      <c r="F183" s="168">
        <f t="shared" si="0"/>
        <v>124492</v>
      </c>
      <c r="G183" s="382">
        <v>0</v>
      </c>
      <c r="H183" s="381"/>
      <c r="I183" s="256">
        <f t="shared" si="1"/>
        <v>124492</v>
      </c>
      <c r="J183" s="189">
        <v>46800</v>
      </c>
      <c r="K183" s="189">
        <v>45032</v>
      </c>
      <c r="L183" s="189">
        <v>32660</v>
      </c>
      <c r="M183" s="158"/>
      <c r="N183" s="158"/>
      <c r="O183" s="237"/>
      <c r="P183" s="237"/>
      <c r="Q183" s="237"/>
      <c r="R183" s="237"/>
    </row>
    <row r="184" spans="1:18" ht="17.25" customHeight="1">
      <c r="A184" s="52"/>
      <c r="B184" s="52"/>
      <c r="C184" s="53" t="s">
        <v>234</v>
      </c>
      <c r="D184" s="54" t="s">
        <v>176</v>
      </c>
      <c r="E184" s="167">
        <v>110206</v>
      </c>
      <c r="F184" s="168">
        <f t="shared" si="0"/>
        <v>150300</v>
      </c>
      <c r="G184" s="382">
        <v>0</v>
      </c>
      <c r="H184" s="381"/>
      <c r="I184" s="256">
        <f t="shared" si="1"/>
        <v>150300</v>
      </c>
      <c r="J184" s="189">
        <v>35300</v>
      </c>
      <c r="K184" s="189">
        <v>62000</v>
      </c>
      <c r="L184" s="189">
        <v>53000</v>
      </c>
      <c r="M184" s="158"/>
      <c r="N184" s="158"/>
      <c r="O184" s="237"/>
      <c r="P184" s="237"/>
      <c r="Q184" s="237"/>
      <c r="R184" s="237"/>
    </row>
    <row r="185" spans="1:18" ht="21" customHeight="1">
      <c r="A185" s="52"/>
      <c r="B185" s="52"/>
      <c r="C185" s="53" t="s">
        <v>235</v>
      </c>
      <c r="D185" s="54" t="s">
        <v>236</v>
      </c>
      <c r="E185" s="167">
        <v>39200</v>
      </c>
      <c r="F185" s="168">
        <f t="shared" si="0"/>
        <v>10000</v>
      </c>
      <c r="G185" s="382">
        <v>0</v>
      </c>
      <c r="H185" s="381"/>
      <c r="I185" s="256">
        <f t="shared" si="1"/>
        <v>10000</v>
      </c>
      <c r="J185" s="189">
        <v>2000</v>
      </c>
      <c r="K185" s="189">
        <v>7000</v>
      </c>
      <c r="L185" s="189">
        <v>1000</v>
      </c>
      <c r="M185" s="158"/>
      <c r="N185" s="158"/>
      <c r="O185" s="237"/>
      <c r="P185" s="237"/>
      <c r="Q185" s="237"/>
      <c r="R185" s="237"/>
    </row>
    <row r="186" spans="1:18" ht="18.75" customHeight="1">
      <c r="A186" s="52"/>
      <c r="B186" s="52"/>
      <c r="C186" s="53" t="s">
        <v>335</v>
      </c>
      <c r="D186" s="54" t="s">
        <v>330</v>
      </c>
      <c r="E186" s="167">
        <v>0</v>
      </c>
      <c r="F186" s="168">
        <f t="shared" si="0"/>
        <v>364000</v>
      </c>
      <c r="G186" s="382">
        <v>0</v>
      </c>
      <c r="H186" s="381"/>
      <c r="I186" s="256">
        <f t="shared" si="1"/>
        <v>364000</v>
      </c>
      <c r="J186" s="189">
        <v>174000</v>
      </c>
      <c r="K186" s="189">
        <v>135000</v>
      </c>
      <c r="L186" s="189">
        <v>55000</v>
      </c>
      <c r="M186" s="158"/>
      <c r="N186" s="158"/>
      <c r="O186" s="237"/>
      <c r="P186" s="237"/>
      <c r="Q186" s="237"/>
      <c r="R186" s="237"/>
    </row>
    <row r="187" spans="1:18" ht="17.25" customHeight="1">
      <c r="A187" s="52"/>
      <c r="B187" s="52"/>
      <c r="C187" s="53" t="s">
        <v>237</v>
      </c>
      <c r="D187" s="54" t="s">
        <v>193</v>
      </c>
      <c r="E187" s="167">
        <v>185000</v>
      </c>
      <c r="F187" s="168">
        <f t="shared" si="0"/>
        <v>305650</v>
      </c>
      <c r="G187" s="382">
        <v>0</v>
      </c>
      <c r="H187" s="381"/>
      <c r="I187" s="256">
        <f t="shared" si="1"/>
        <v>305650</v>
      </c>
      <c r="J187" s="189">
        <v>128650</v>
      </c>
      <c r="K187" s="189">
        <v>162000</v>
      </c>
      <c r="L187" s="189">
        <v>15000</v>
      </c>
      <c r="M187" s="158"/>
      <c r="N187" s="158"/>
      <c r="O187" s="237"/>
      <c r="P187" s="237"/>
      <c r="Q187" s="237"/>
      <c r="R187" s="237"/>
    </row>
    <row r="188" spans="1:18" ht="17.25" customHeight="1">
      <c r="A188" s="52"/>
      <c r="B188" s="52"/>
      <c r="C188" s="53" t="s">
        <v>238</v>
      </c>
      <c r="D188" s="54" t="s">
        <v>177</v>
      </c>
      <c r="E188" s="167">
        <v>76500</v>
      </c>
      <c r="F188" s="168">
        <f t="shared" si="0"/>
        <v>30000</v>
      </c>
      <c r="G188" s="382">
        <v>0</v>
      </c>
      <c r="H188" s="381"/>
      <c r="I188" s="260">
        <f t="shared" si="1"/>
        <v>30000</v>
      </c>
      <c r="J188" s="259">
        <v>10000</v>
      </c>
      <c r="K188" s="259">
        <v>10000</v>
      </c>
      <c r="L188" s="259">
        <v>10000</v>
      </c>
      <c r="M188" s="158"/>
      <c r="N188" s="158"/>
      <c r="O188" s="237"/>
      <c r="P188" s="237"/>
      <c r="Q188" s="237"/>
      <c r="R188" s="237"/>
    </row>
    <row r="189" spans="1:18" ht="17.25" customHeight="1">
      <c r="A189" s="52"/>
      <c r="B189" s="52"/>
      <c r="C189" s="53" t="s">
        <v>239</v>
      </c>
      <c r="D189" s="54" t="s">
        <v>194</v>
      </c>
      <c r="E189" s="167">
        <v>4300</v>
      </c>
      <c r="F189" s="168">
        <f t="shared" si="0"/>
        <v>5700</v>
      </c>
      <c r="G189" s="382">
        <v>0</v>
      </c>
      <c r="H189" s="381"/>
      <c r="I189" s="256">
        <f t="shared" si="1"/>
        <v>5700</v>
      </c>
      <c r="J189" s="189">
        <v>3000</v>
      </c>
      <c r="K189" s="189">
        <v>1500</v>
      </c>
      <c r="L189" s="189">
        <v>1200</v>
      </c>
      <c r="M189" s="158"/>
      <c r="N189" s="158"/>
      <c r="O189" s="237"/>
      <c r="P189" s="237"/>
      <c r="Q189" s="237"/>
      <c r="R189" s="237"/>
    </row>
    <row r="190" spans="1:18" ht="17.25" customHeight="1">
      <c r="A190" s="52"/>
      <c r="B190" s="52"/>
      <c r="C190" s="53" t="s">
        <v>185</v>
      </c>
      <c r="D190" s="54" t="s">
        <v>178</v>
      </c>
      <c r="E190" s="167">
        <v>48000</v>
      </c>
      <c r="F190" s="168">
        <f t="shared" si="0"/>
        <v>61200</v>
      </c>
      <c r="G190" s="382">
        <v>0</v>
      </c>
      <c r="H190" s="381"/>
      <c r="I190" s="256">
        <f t="shared" si="1"/>
        <v>61200</v>
      </c>
      <c r="J190" s="189">
        <v>25200</v>
      </c>
      <c r="K190" s="189">
        <v>23000</v>
      </c>
      <c r="L190" s="189">
        <v>13000</v>
      </c>
      <c r="M190" s="158"/>
      <c r="N190" s="158"/>
      <c r="O190" s="237"/>
      <c r="P190" s="237"/>
      <c r="Q190" s="237"/>
      <c r="R190" s="237"/>
    </row>
    <row r="191" spans="1:18" ht="17.25" customHeight="1">
      <c r="A191" s="52"/>
      <c r="B191" s="52"/>
      <c r="C191" s="53" t="s">
        <v>196</v>
      </c>
      <c r="D191" s="54" t="s">
        <v>197</v>
      </c>
      <c r="E191" s="167">
        <v>3200</v>
      </c>
      <c r="F191" s="168">
        <f t="shared" si="0"/>
        <v>3700</v>
      </c>
      <c r="G191" s="382">
        <v>0</v>
      </c>
      <c r="H191" s="381"/>
      <c r="I191" s="256">
        <f t="shared" si="1"/>
        <v>3700</v>
      </c>
      <c r="J191" s="189">
        <v>700</v>
      </c>
      <c r="K191" s="189">
        <v>2500</v>
      </c>
      <c r="L191" s="189">
        <v>500</v>
      </c>
      <c r="M191" s="158"/>
      <c r="N191" s="158"/>
      <c r="O191" s="237"/>
      <c r="P191" s="237"/>
      <c r="Q191" s="237"/>
      <c r="R191" s="237"/>
    </row>
    <row r="192" spans="1:18" ht="18" customHeight="1">
      <c r="A192" s="52"/>
      <c r="B192" s="52"/>
      <c r="C192" s="53" t="s">
        <v>198</v>
      </c>
      <c r="D192" s="54" t="s">
        <v>240</v>
      </c>
      <c r="E192" s="167">
        <v>3300</v>
      </c>
      <c r="F192" s="168">
        <f t="shared" si="0"/>
        <v>3300</v>
      </c>
      <c r="G192" s="382">
        <v>0</v>
      </c>
      <c r="H192" s="381"/>
      <c r="I192" s="256">
        <f t="shared" si="1"/>
        <v>3300</v>
      </c>
      <c r="J192" s="189">
        <v>500</v>
      </c>
      <c r="K192" s="189">
        <v>1300</v>
      </c>
      <c r="L192" s="189">
        <v>1500</v>
      </c>
      <c r="M192" s="158"/>
      <c r="N192" s="158"/>
      <c r="O192" s="237"/>
      <c r="P192" s="237"/>
      <c r="Q192" s="237"/>
      <c r="R192" s="237"/>
    </row>
    <row r="193" spans="1:18" ht="18" customHeight="1">
      <c r="A193" s="52"/>
      <c r="B193" s="52"/>
      <c r="C193" s="53" t="s">
        <v>200</v>
      </c>
      <c r="D193" s="54" t="s">
        <v>201</v>
      </c>
      <c r="E193" s="167">
        <v>6300</v>
      </c>
      <c r="F193" s="168">
        <f t="shared" si="0"/>
        <v>6500</v>
      </c>
      <c r="G193" s="382">
        <v>0</v>
      </c>
      <c r="H193" s="381"/>
      <c r="I193" s="256">
        <f t="shared" si="1"/>
        <v>6500</v>
      </c>
      <c r="J193" s="189">
        <v>3000</v>
      </c>
      <c r="K193" s="189">
        <v>1500</v>
      </c>
      <c r="L193" s="189">
        <v>2000</v>
      </c>
      <c r="M193" s="158"/>
      <c r="N193" s="158"/>
      <c r="O193" s="237"/>
      <c r="P193" s="237"/>
      <c r="Q193" s="237"/>
      <c r="R193" s="237"/>
    </row>
    <row r="194" spans="1:18" ht="17.25" customHeight="1">
      <c r="A194" s="52"/>
      <c r="B194" s="52"/>
      <c r="C194" s="53" t="s">
        <v>202</v>
      </c>
      <c r="D194" s="54" t="s">
        <v>203</v>
      </c>
      <c r="E194" s="167">
        <v>1700</v>
      </c>
      <c r="F194" s="168">
        <f t="shared" si="0"/>
        <v>1900</v>
      </c>
      <c r="G194" s="382">
        <v>0</v>
      </c>
      <c r="H194" s="381"/>
      <c r="I194" s="256">
        <f t="shared" si="1"/>
        <v>1900</v>
      </c>
      <c r="J194" s="189">
        <v>200</v>
      </c>
      <c r="K194" s="189">
        <v>1200</v>
      </c>
      <c r="L194" s="189">
        <v>500</v>
      </c>
      <c r="M194" s="158"/>
      <c r="N194" s="158"/>
      <c r="O194" s="237"/>
      <c r="P194" s="237"/>
      <c r="Q194" s="237"/>
      <c r="R194" s="237"/>
    </row>
    <row r="195" spans="1:18" ht="17.25" customHeight="1">
      <c r="A195" s="52"/>
      <c r="B195" s="52"/>
      <c r="C195" s="53" t="s">
        <v>273</v>
      </c>
      <c r="D195" s="54" t="s">
        <v>180</v>
      </c>
      <c r="E195" s="167">
        <v>40</v>
      </c>
      <c r="F195" s="168">
        <f t="shared" si="0"/>
        <v>100</v>
      </c>
      <c r="G195" s="382">
        <f t="shared" si="0"/>
        <v>0</v>
      </c>
      <c r="H195" s="381"/>
      <c r="I195" s="256">
        <f t="shared" si="1"/>
        <v>100</v>
      </c>
      <c r="J195" s="189">
        <v>0</v>
      </c>
      <c r="K195" s="189">
        <v>100</v>
      </c>
      <c r="L195" s="189">
        <v>0</v>
      </c>
      <c r="M195" s="158"/>
      <c r="N195" s="158"/>
      <c r="O195" s="237"/>
      <c r="P195" s="237"/>
      <c r="Q195" s="237"/>
      <c r="R195" s="237"/>
    </row>
    <row r="196" spans="1:18" ht="15.75" customHeight="1">
      <c r="A196" s="52"/>
      <c r="B196" s="52"/>
      <c r="C196" s="53" t="s">
        <v>204</v>
      </c>
      <c r="D196" s="54" t="s">
        <v>205</v>
      </c>
      <c r="E196" s="167">
        <v>314847</v>
      </c>
      <c r="F196" s="168">
        <f t="shared" si="0"/>
        <v>340240</v>
      </c>
      <c r="G196" s="382">
        <v>0</v>
      </c>
      <c r="H196" s="381"/>
      <c r="I196" s="256">
        <f t="shared" si="1"/>
        <v>340240</v>
      </c>
      <c r="J196" s="189">
        <v>140400</v>
      </c>
      <c r="K196" s="189">
        <v>129840</v>
      </c>
      <c r="L196" s="189">
        <v>70000</v>
      </c>
      <c r="M196" s="158"/>
      <c r="N196" s="158"/>
      <c r="O196" s="237"/>
      <c r="P196" s="237"/>
      <c r="Q196" s="237"/>
      <c r="R196" s="237"/>
    </row>
    <row r="197" spans="1:18" ht="16.5" customHeight="1">
      <c r="A197" s="52"/>
      <c r="B197" s="52"/>
      <c r="C197" s="53" t="s">
        <v>206</v>
      </c>
      <c r="D197" s="57" t="s">
        <v>207</v>
      </c>
      <c r="E197" s="170">
        <v>5150</v>
      </c>
      <c r="F197" s="168">
        <f t="shared" si="0"/>
        <v>5100</v>
      </c>
      <c r="G197" s="382">
        <v>0</v>
      </c>
      <c r="H197" s="381"/>
      <c r="I197" s="256">
        <f t="shared" si="1"/>
        <v>5100</v>
      </c>
      <c r="J197" s="189">
        <v>1600</v>
      </c>
      <c r="K197" s="189">
        <v>2500</v>
      </c>
      <c r="L197" s="189">
        <v>1000</v>
      </c>
      <c r="M197" s="158"/>
      <c r="N197" s="158"/>
      <c r="O197" s="237"/>
      <c r="P197" s="237"/>
      <c r="Q197" s="237"/>
      <c r="R197" s="237"/>
    </row>
    <row r="198" spans="1:18" ht="17.25" customHeight="1">
      <c r="A198" s="52"/>
      <c r="B198" s="52"/>
      <c r="C198" s="53" t="s">
        <v>210</v>
      </c>
      <c r="D198" s="57" t="s">
        <v>173</v>
      </c>
      <c r="E198" s="170">
        <v>264000</v>
      </c>
      <c r="F198" s="168">
        <f t="shared" si="0"/>
        <v>0</v>
      </c>
      <c r="G198" s="382">
        <f t="shared" si="0"/>
        <v>0</v>
      </c>
      <c r="H198" s="381"/>
      <c r="I198" s="256">
        <f t="shared" si="1"/>
        <v>0</v>
      </c>
      <c r="J198" s="189">
        <v>0</v>
      </c>
      <c r="K198" s="189">
        <v>0</v>
      </c>
      <c r="L198" s="189">
        <v>0</v>
      </c>
      <c r="M198" s="158"/>
      <c r="N198" s="158"/>
      <c r="O198" s="237"/>
      <c r="P198" s="237"/>
      <c r="Q198" s="237"/>
      <c r="R198" s="237"/>
    </row>
    <row r="199" spans="1:18" ht="20.25" customHeight="1" collapsed="1">
      <c r="A199" s="50"/>
      <c r="B199" s="64">
        <v>80103</v>
      </c>
      <c r="C199" s="64"/>
      <c r="D199" s="66" t="s">
        <v>241</v>
      </c>
      <c r="E199" s="165">
        <f>SUM(E200:E213)</f>
        <v>522887</v>
      </c>
      <c r="F199" s="165">
        <f>SUM(F200:F213)</f>
        <v>548404</v>
      </c>
      <c r="G199" s="283">
        <f>SUM(G200:G213)</f>
        <v>0</v>
      </c>
      <c r="H199" s="283"/>
      <c r="I199" s="251">
        <f>SUM(J199+K199+L199)</f>
        <v>548404</v>
      </c>
      <c r="J199" s="252">
        <f>SUM(J200:J213)</f>
        <v>250781</v>
      </c>
      <c r="K199" s="252">
        <f>SUM(K200:K213)</f>
        <v>128659</v>
      </c>
      <c r="L199" s="252">
        <f>SUM(L200:L213)</f>
        <v>168964</v>
      </c>
      <c r="M199" s="160"/>
      <c r="N199" s="160"/>
      <c r="O199" s="239"/>
      <c r="P199" s="239"/>
      <c r="Q199" s="239"/>
      <c r="R199" s="239"/>
    </row>
    <row r="200" spans="1:18" ht="18.75" customHeight="1">
      <c r="A200" s="50"/>
      <c r="B200" s="64"/>
      <c r="C200" s="52">
        <v>3020</v>
      </c>
      <c r="D200" s="54" t="s">
        <v>188</v>
      </c>
      <c r="E200" s="167">
        <v>1400</v>
      </c>
      <c r="F200" s="168">
        <f t="shared" si="0"/>
        <v>1400</v>
      </c>
      <c r="G200" s="382">
        <v>0</v>
      </c>
      <c r="H200" s="381"/>
      <c r="I200" s="256">
        <f aca="true" t="shared" si="2" ref="I200:I213">SUM(J200+K200+L200)</f>
        <v>1400</v>
      </c>
      <c r="J200" s="190">
        <v>500</v>
      </c>
      <c r="K200" s="190">
        <v>400</v>
      </c>
      <c r="L200" s="190">
        <v>500</v>
      </c>
      <c r="M200" s="161"/>
      <c r="N200" s="161"/>
      <c r="O200" s="240"/>
      <c r="P200" s="240"/>
      <c r="Q200" s="240"/>
      <c r="R200" s="240"/>
    </row>
    <row r="201" spans="1:18" ht="17.25" customHeight="1">
      <c r="A201" s="50"/>
      <c r="B201" s="52"/>
      <c r="C201" s="52">
        <v>4010</v>
      </c>
      <c r="D201" s="54" t="s">
        <v>189</v>
      </c>
      <c r="E201" s="167">
        <v>391490</v>
      </c>
      <c r="F201" s="168">
        <f t="shared" si="0"/>
        <v>401989</v>
      </c>
      <c r="G201" s="382">
        <v>0</v>
      </c>
      <c r="H201" s="381"/>
      <c r="I201" s="256">
        <f t="shared" si="2"/>
        <v>401989</v>
      </c>
      <c r="J201" s="189">
        <v>184626</v>
      </c>
      <c r="K201" s="189">
        <v>94349</v>
      </c>
      <c r="L201" s="189">
        <v>123014</v>
      </c>
      <c r="M201" s="158"/>
      <c r="N201" s="158"/>
      <c r="O201" s="237"/>
      <c r="P201" s="237"/>
      <c r="Q201" s="237"/>
      <c r="R201" s="237"/>
    </row>
    <row r="202" spans="1:18" ht="17.25" customHeight="1">
      <c r="A202" s="50"/>
      <c r="B202" s="52"/>
      <c r="C202" s="52">
        <v>4040</v>
      </c>
      <c r="D202" s="54" t="s">
        <v>190</v>
      </c>
      <c r="E202" s="167">
        <v>24056</v>
      </c>
      <c r="F202" s="168">
        <f t="shared" si="0"/>
        <v>31670</v>
      </c>
      <c r="G202" s="382">
        <v>0</v>
      </c>
      <c r="H202" s="381"/>
      <c r="I202" s="256">
        <f t="shared" si="2"/>
        <v>31670</v>
      </c>
      <c r="J202" s="189">
        <v>16150</v>
      </c>
      <c r="K202" s="189">
        <v>7020</v>
      </c>
      <c r="L202" s="189">
        <v>8500</v>
      </c>
      <c r="M202" s="158"/>
      <c r="N202" s="158"/>
      <c r="O202" s="237"/>
      <c r="P202" s="237"/>
      <c r="Q202" s="237"/>
      <c r="R202" s="237"/>
    </row>
    <row r="203" spans="1:18" ht="17.25" customHeight="1">
      <c r="A203" s="50"/>
      <c r="B203" s="52"/>
      <c r="C203" s="52">
        <v>4110</v>
      </c>
      <c r="D203" s="54" t="s">
        <v>191</v>
      </c>
      <c r="E203" s="167">
        <v>61667</v>
      </c>
      <c r="F203" s="168">
        <f t="shared" si="0"/>
        <v>65185</v>
      </c>
      <c r="G203" s="382">
        <v>0</v>
      </c>
      <c r="H203" s="381"/>
      <c r="I203" s="256">
        <f t="shared" si="2"/>
        <v>65185</v>
      </c>
      <c r="J203" s="189">
        <v>29885</v>
      </c>
      <c r="K203" s="189">
        <v>15400</v>
      </c>
      <c r="L203" s="189">
        <v>19900</v>
      </c>
      <c r="M203" s="158"/>
      <c r="N203" s="158"/>
      <c r="O203" s="237"/>
      <c r="P203" s="237"/>
      <c r="Q203" s="237"/>
      <c r="R203" s="237"/>
    </row>
    <row r="204" spans="1:18" ht="17.25" customHeight="1">
      <c r="A204" s="50"/>
      <c r="B204" s="52"/>
      <c r="C204" s="52">
        <v>4120</v>
      </c>
      <c r="D204" s="54" t="s">
        <v>192</v>
      </c>
      <c r="E204" s="167">
        <v>9926</v>
      </c>
      <c r="F204" s="168">
        <f t="shared" si="0"/>
        <v>10610</v>
      </c>
      <c r="G204" s="382">
        <v>0</v>
      </c>
      <c r="H204" s="381"/>
      <c r="I204" s="256">
        <f t="shared" si="2"/>
        <v>10610</v>
      </c>
      <c r="J204" s="189">
        <v>4820</v>
      </c>
      <c r="K204" s="189">
        <v>2490</v>
      </c>
      <c r="L204" s="189">
        <v>3300</v>
      </c>
      <c r="M204" s="158"/>
      <c r="N204" s="158"/>
      <c r="O204" s="237"/>
      <c r="P204" s="237"/>
      <c r="Q204" s="237"/>
      <c r="R204" s="237"/>
    </row>
    <row r="205" spans="1:18" ht="17.25" customHeight="1">
      <c r="A205" s="50"/>
      <c r="B205" s="52"/>
      <c r="C205" s="52">
        <v>4210</v>
      </c>
      <c r="D205" s="54" t="s">
        <v>176</v>
      </c>
      <c r="E205" s="167">
        <v>3950</v>
      </c>
      <c r="F205" s="168">
        <f t="shared" si="0"/>
        <v>4100</v>
      </c>
      <c r="G205" s="382">
        <v>0</v>
      </c>
      <c r="H205" s="381"/>
      <c r="I205" s="256">
        <f t="shared" si="2"/>
        <v>4100</v>
      </c>
      <c r="J205" s="189">
        <v>700</v>
      </c>
      <c r="K205" s="189">
        <v>1200</v>
      </c>
      <c r="L205" s="189">
        <v>2200</v>
      </c>
      <c r="M205" s="158"/>
      <c r="N205" s="158"/>
      <c r="O205" s="237"/>
      <c r="P205" s="237"/>
      <c r="Q205" s="237"/>
      <c r="R205" s="237"/>
    </row>
    <row r="206" spans="1:18" ht="22.5" customHeight="1">
      <c r="A206" s="50"/>
      <c r="B206" s="52"/>
      <c r="C206" s="52">
        <v>4240</v>
      </c>
      <c r="D206" s="54" t="s">
        <v>236</v>
      </c>
      <c r="E206" s="167">
        <v>1000</v>
      </c>
      <c r="F206" s="168">
        <f t="shared" si="0"/>
        <v>1000</v>
      </c>
      <c r="G206" s="382">
        <f t="shared" si="0"/>
        <v>0</v>
      </c>
      <c r="H206" s="381"/>
      <c r="I206" s="256">
        <f t="shared" si="2"/>
        <v>1000</v>
      </c>
      <c r="J206" s="189">
        <v>0</v>
      </c>
      <c r="K206" s="189">
        <v>500</v>
      </c>
      <c r="L206" s="189">
        <v>500</v>
      </c>
      <c r="M206" s="158"/>
      <c r="N206" s="158"/>
      <c r="O206" s="237"/>
      <c r="P206" s="237"/>
      <c r="Q206" s="237"/>
      <c r="R206" s="237"/>
    </row>
    <row r="207" spans="1:18" ht="17.25" customHeight="1">
      <c r="A207" s="50"/>
      <c r="B207" s="52"/>
      <c r="C207" s="52">
        <v>4260</v>
      </c>
      <c r="D207" s="54" t="s">
        <v>193</v>
      </c>
      <c r="E207" s="167">
        <v>4000</v>
      </c>
      <c r="F207" s="168">
        <f t="shared" si="0"/>
        <v>5300</v>
      </c>
      <c r="G207" s="382">
        <v>0</v>
      </c>
      <c r="H207" s="381"/>
      <c r="I207" s="256">
        <f t="shared" si="2"/>
        <v>5300</v>
      </c>
      <c r="J207" s="189">
        <v>1300</v>
      </c>
      <c r="K207" s="189">
        <v>1500</v>
      </c>
      <c r="L207" s="189">
        <v>2500</v>
      </c>
      <c r="M207" s="158"/>
      <c r="N207" s="158"/>
      <c r="O207" s="237"/>
      <c r="P207" s="237"/>
      <c r="Q207" s="237"/>
      <c r="R207" s="237"/>
    </row>
    <row r="208" spans="1:18" ht="17.25" customHeight="1">
      <c r="A208" s="50"/>
      <c r="B208" s="52"/>
      <c r="C208" s="52">
        <v>4280</v>
      </c>
      <c r="D208" s="54" t="s">
        <v>194</v>
      </c>
      <c r="E208" s="167">
        <v>900</v>
      </c>
      <c r="F208" s="168">
        <f t="shared" si="0"/>
        <v>1200</v>
      </c>
      <c r="G208" s="382">
        <v>0</v>
      </c>
      <c r="H208" s="381"/>
      <c r="I208" s="256">
        <f t="shared" si="2"/>
        <v>1200</v>
      </c>
      <c r="J208" s="189">
        <v>300</v>
      </c>
      <c r="K208" s="189">
        <v>200</v>
      </c>
      <c r="L208" s="189">
        <v>700</v>
      </c>
      <c r="M208" s="158"/>
      <c r="N208" s="158"/>
      <c r="O208" s="237"/>
      <c r="P208" s="237"/>
      <c r="Q208" s="237"/>
      <c r="R208" s="237"/>
    </row>
    <row r="209" spans="1:18" ht="17.25" customHeight="1">
      <c r="A209" s="50"/>
      <c r="B209" s="52"/>
      <c r="C209" s="52">
        <v>4300</v>
      </c>
      <c r="D209" s="54" t="s">
        <v>178</v>
      </c>
      <c r="E209" s="167">
        <v>2000</v>
      </c>
      <c r="F209" s="168">
        <f t="shared" si="0"/>
        <v>2100</v>
      </c>
      <c r="G209" s="382">
        <v>0</v>
      </c>
      <c r="H209" s="381"/>
      <c r="I209" s="256">
        <f t="shared" si="2"/>
        <v>2100</v>
      </c>
      <c r="J209" s="189">
        <v>600</v>
      </c>
      <c r="K209" s="189">
        <v>0</v>
      </c>
      <c r="L209" s="189">
        <v>1500</v>
      </c>
      <c r="M209" s="158"/>
      <c r="N209" s="158"/>
      <c r="O209" s="237"/>
      <c r="P209" s="237"/>
      <c r="Q209" s="237"/>
      <c r="R209" s="237"/>
    </row>
    <row r="210" spans="1:18" ht="17.25" customHeight="1">
      <c r="A210" s="50"/>
      <c r="B210" s="52"/>
      <c r="C210" s="53" t="s">
        <v>196</v>
      </c>
      <c r="D210" s="54" t="s">
        <v>197</v>
      </c>
      <c r="E210" s="167">
        <v>200</v>
      </c>
      <c r="F210" s="168">
        <f t="shared" si="0"/>
        <v>200</v>
      </c>
      <c r="G210" s="382">
        <v>0</v>
      </c>
      <c r="H210" s="381"/>
      <c r="I210" s="256">
        <f t="shared" si="2"/>
        <v>200</v>
      </c>
      <c r="J210" s="189">
        <v>0</v>
      </c>
      <c r="K210" s="189">
        <v>0</v>
      </c>
      <c r="L210" s="189">
        <v>200</v>
      </c>
      <c r="M210" s="158"/>
      <c r="N210" s="158"/>
      <c r="O210" s="237"/>
      <c r="P210" s="237"/>
      <c r="Q210" s="237"/>
      <c r="R210" s="237"/>
    </row>
    <row r="211" spans="1:18" ht="19.5" customHeight="1">
      <c r="A211" s="50"/>
      <c r="B211" s="52"/>
      <c r="C211" s="53" t="s">
        <v>200</v>
      </c>
      <c r="D211" s="54" t="s">
        <v>201</v>
      </c>
      <c r="E211" s="167">
        <v>900</v>
      </c>
      <c r="F211" s="168">
        <f t="shared" si="0"/>
        <v>900</v>
      </c>
      <c r="G211" s="382">
        <v>0</v>
      </c>
      <c r="H211" s="381"/>
      <c r="I211" s="256">
        <f t="shared" si="2"/>
        <v>900</v>
      </c>
      <c r="J211" s="189">
        <v>400</v>
      </c>
      <c r="K211" s="189">
        <v>0</v>
      </c>
      <c r="L211" s="189">
        <v>500</v>
      </c>
      <c r="M211" s="158"/>
      <c r="N211" s="158"/>
      <c r="O211" s="237"/>
      <c r="P211" s="237"/>
      <c r="Q211" s="237"/>
      <c r="R211" s="237"/>
    </row>
    <row r="212" spans="1:18" ht="17.25" customHeight="1">
      <c r="A212" s="50"/>
      <c r="B212" s="52"/>
      <c r="C212" s="52">
        <v>4410</v>
      </c>
      <c r="D212" s="54" t="s">
        <v>203</v>
      </c>
      <c r="E212" s="167">
        <v>350</v>
      </c>
      <c r="F212" s="168">
        <f t="shared" si="0"/>
        <v>350</v>
      </c>
      <c r="G212" s="382">
        <v>0</v>
      </c>
      <c r="H212" s="381"/>
      <c r="I212" s="256">
        <f t="shared" si="2"/>
        <v>350</v>
      </c>
      <c r="J212" s="189">
        <v>0</v>
      </c>
      <c r="K212" s="189">
        <v>200</v>
      </c>
      <c r="L212" s="189">
        <v>150</v>
      </c>
      <c r="M212" s="158"/>
      <c r="N212" s="158"/>
      <c r="O212" s="237"/>
      <c r="P212" s="237"/>
      <c r="Q212" s="237"/>
      <c r="R212" s="237"/>
    </row>
    <row r="213" spans="1:18" ht="22.5" customHeight="1">
      <c r="A213" s="50"/>
      <c r="B213" s="52"/>
      <c r="C213" s="52">
        <v>4440</v>
      </c>
      <c r="D213" s="54" t="s">
        <v>205</v>
      </c>
      <c r="E213" s="167">
        <v>21048</v>
      </c>
      <c r="F213" s="168">
        <f t="shared" si="0"/>
        <v>22400</v>
      </c>
      <c r="G213" s="382">
        <v>0</v>
      </c>
      <c r="H213" s="381"/>
      <c r="I213" s="256">
        <f t="shared" si="2"/>
        <v>22400</v>
      </c>
      <c r="J213" s="189">
        <v>11500</v>
      </c>
      <c r="K213" s="189">
        <v>5400</v>
      </c>
      <c r="L213" s="189">
        <v>5500</v>
      </c>
      <c r="M213" s="158"/>
      <c r="N213" s="158"/>
      <c r="O213" s="237"/>
      <c r="P213" s="237"/>
      <c r="Q213" s="237"/>
      <c r="R213" s="237"/>
    </row>
    <row r="214" spans="1:18" ht="17.25" customHeight="1">
      <c r="A214" s="64"/>
      <c r="B214" s="64">
        <v>80104</v>
      </c>
      <c r="C214" s="64"/>
      <c r="D214" s="66" t="s">
        <v>242</v>
      </c>
      <c r="E214" s="165">
        <f>SUM(E215:E235)</f>
        <v>2078753</v>
      </c>
      <c r="F214" s="157">
        <f>SUM(I214+M214+N214+F215)</f>
        <v>2783803</v>
      </c>
      <c r="G214" s="381">
        <v>0</v>
      </c>
      <c r="H214" s="381"/>
      <c r="I214" s="160"/>
      <c r="J214" s="160"/>
      <c r="K214" s="160"/>
      <c r="L214" s="160"/>
      <c r="M214" s="160"/>
      <c r="N214" s="251">
        <f>SUM(O214+P214+Q214+R214+N215)</f>
        <v>2708803</v>
      </c>
      <c r="O214" s="252">
        <f>SUM(O216:O235)</f>
        <v>868143</v>
      </c>
      <c r="P214" s="297">
        <f>SUM(P216:P235)</f>
        <v>487470</v>
      </c>
      <c r="Q214" s="297">
        <f>SUM(Q216:Q235)</f>
        <v>565719</v>
      </c>
      <c r="R214" s="297">
        <f>SUM(R216:R235)</f>
        <v>787471</v>
      </c>
    </row>
    <row r="215" spans="1:18" ht="17.25" customHeight="1">
      <c r="A215" s="52"/>
      <c r="B215" s="52"/>
      <c r="C215" s="52">
        <v>2540</v>
      </c>
      <c r="D215" s="54" t="s">
        <v>344</v>
      </c>
      <c r="E215" s="167">
        <v>97513</v>
      </c>
      <c r="F215" s="247">
        <v>75000</v>
      </c>
      <c r="G215" s="382">
        <v>0</v>
      </c>
      <c r="H215" s="382"/>
      <c r="I215" s="161"/>
      <c r="J215" s="161"/>
      <c r="K215" s="161"/>
      <c r="L215" s="161"/>
      <c r="M215" s="161"/>
      <c r="N215" s="296"/>
      <c r="O215" s="299"/>
      <c r="P215" s="300"/>
      <c r="Q215" s="300"/>
      <c r="R215" s="295"/>
    </row>
    <row r="216" spans="1:18" ht="18" customHeight="1">
      <c r="A216" s="64"/>
      <c r="B216" s="64"/>
      <c r="C216" s="52">
        <v>3020</v>
      </c>
      <c r="D216" s="54" t="s">
        <v>188</v>
      </c>
      <c r="E216" s="167">
        <v>5000</v>
      </c>
      <c r="F216" s="168">
        <f t="shared" si="0"/>
        <v>7000</v>
      </c>
      <c r="G216" s="382">
        <v>0</v>
      </c>
      <c r="H216" s="382"/>
      <c r="I216" s="161"/>
      <c r="J216" s="161"/>
      <c r="K216" s="161"/>
      <c r="L216" s="161"/>
      <c r="M216" s="161"/>
      <c r="N216" s="256">
        <f aca="true" t="shared" si="3" ref="N216:N235">SUM(O216+P216+Q216+R216)</f>
        <v>7000</v>
      </c>
      <c r="O216" s="298">
        <v>5400</v>
      </c>
      <c r="P216" s="190">
        <v>0</v>
      </c>
      <c r="Q216" s="298">
        <v>600</v>
      </c>
      <c r="R216" s="298">
        <v>1000</v>
      </c>
    </row>
    <row r="217" spans="1:18" ht="17.25" customHeight="1">
      <c r="A217" s="52"/>
      <c r="B217" s="52"/>
      <c r="C217" s="52">
        <v>4010</v>
      </c>
      <c r="D217" s="54" t="s">
        <v>189</v>
      </c>
      <c r="E217" s="167">
        <v>1431917</v>
      </c>
      <c r="F217" s="168">
        <f t="shared" si="0"/>
        <v>1491939</v>
      </c>
      <c r="G217" s="382">
        <v>0</v>
      </c>
      <c r="H217" s="382"/>
      <c r="I217" s="158"/>
      <c r="J217" s="158"/>
      <c r="K217" s="158"/>
      <c r="L217" s="158"/>
      <c r="M217" s="158"/>
      <c r="N217" s="256">
        <f t="shared" si="3"/>
        <v>1491939</v>
      </c>
      <c r="O217" s="189">
        <v>446992</v>
      </c>
      <c r="P217" s="189">
        <v>276448</v>
      </c>
      <c r="Q217" s="189">
        <v>340628</v>
      </c>
      <c r="R217" s="189">
        <v>427871</v>
      </c>
    </row>
    <row r="218" spans="1:18" ht="17.25" customHeight="1">
      <c r="A218" s="52"/>
      <c r="B218" s="52"/>
      <c r="C218" s="52">
        <v>4040</v>
      </c>
      <c r="D218" s="54" t="s">
        <v>190</v>
      </c>
      <c r="E218" s="167">
        <v>97147</v>
      </c>
      <c r="F218" s="168">
        <f t="shared" si="0"/>
        <v>115260</v>
      </c>
      <c r="G218" s="382">
        <v>0</v>
      </c>
      <c r="H218" s="382"/>
      <c r="I218" s="158"/>
      <c r="J218" s="158"/>
      <c r="K218" s="158"/>
      <c r="L218" s="158"/>
      <c r="M218" s="158"/>
      <c r="N218" s="256">
        <f t="shared" si="3"/>
        <v>115260</v>
      </c>
      <c r="O218" s="189">
        <v>36806</v>
      </c>
      <c r="P218" s="189">
        <v>15654</v>
      </c>
      <c r="Q218" s="189">
        <v>25600</v>
      </c>
      <c r="R218" s="189">
        <v>37200</v>
      </c>
    </row>
    <row r="219" spans="1:18" ht="17.25" customHeight="1">
      <c r="A219" s="52"/>
      <c r="B219" s="52"/>
      <c r="C219" s="52">
        <v>4110</v>
      </c>
      <c r="D219" s="54" t="s">
        <v>191</v>
      </c>
      <c r="E219" s="167">
        <v>235623</v>
      </c>
      <c r="F219" s="168">
        <f t="shared" si="0"/>
        <v>248463</v>
      </c>
      <c r="G219" s="382">
        <v>0</v>
      </c>
      <c r="H219" s="382"/>
      <c r="I219" s="158"/>
      <c r="J219" s="158"/>
      <c r="K219" s="158"/>
      <c r="L219" s="158"/>
      <c r="M219" s="158"/>
      <c r="N219" s="256">
        <f t="shared" si="3"/>
        <v>248463</v>
      </c>
      <c r="O219" s="189">
        <v>73700</v>
      </c>
      <c r="P219" s="189">
        <v>44233</v>
      </c>
      <c r="Q219" s="189">
        <v>55630</v>
      </c>
      <c r="R219" s="189">
        <v>74900</v>
      </c>
    </row>
    <row r="220" spans="1:18" ht="17.25" customHeight="1">
      <c r="A220" s="52"/>
      <c r="B220" s="52"/>
      <c r="C220" s="52">
        <v>4120</v>
      </c>
      <c r="D220" s="54" t="s">
        <v>192</v>
      </c>
      <c r="E220" s="167">
        <v>36899</v>
      </c>
      <c r="F220" s="168">
        <f t="shared" si="0"/>
        <v>39791</v>
      </c>
      <c r="G220" s="382">
        <v>0</v>
      </c>
      <c r="H220" s="382"/>
      <c r="I220" s="158"/>
      <c r="J220" s="158"/>
      <c r="K220" s="158"/>
      <c r="L220" s="158"/>
      <c r="M220" s="158"/>
      <c r="N220" s="256">
        <f t="shared" si="3"/>
        <v>39791</v>
      </c>
      <c r="O220" s="189">
        <v>11883</v>
      </c>
      <c r="P220" s="189">
        <v>7135</v>
      </c>
      <c r="Q220" s="189">
        <v>8973</v>
      </c>
      <c r="R220" s="189">
        <v>11800</v>
      </c>
    </row>
    <row r="221" spans="1:18" ht="17.25" customHeight="1">
      <c r="A221" s="52"/>
      <c r="B221" s="52"/>
      <c r="C221" s="52">
        <v>4170</v>
      </c>
      <c r="D221" s="54" t="s">
        <v>214</v>
      </c>
      <c r="E221" s="167">
        <v>17200</v>
      </c>
      <c r="F221" s="168">
        <f t="shared" si="0"/>
        <v>22100</v>
      </c>
      <c r="G221" s="382">
        <v>0</v>
      </c>
      <c r="H221" s="382"/>
      <c r="I221" s="158"/>
      <c r="J221" s="158"/>
      <c r="K221" s="158"/>
      <c r="L221" s="158"/>
      <c r="M221" s="158"/>
      <c r="N221" s="256">
        <f t="shared" si="3"/>
        <v>22100</v>
      </c>
      <c r="O221" s="189">
        <v>7600</v>
      </c>
      <c r="P221" s="189">
        <v>0</v>
      </c>
      <c r="Q221" s="189">
        <v>0</v>
      </c>
      <c r="R221" s="189">
        <v>14500</v>
      </c>
    </row>
    <row r="222" spans="1:18" ht="17.25" customHeight="1">
      <c r="A222" s="52"/>
      <c r="B222" s="52"/>
      <c r="C222" s="52">
        <v>4210</v>
      </c>
      <c r="D222" s="54" t="s">
        <v>176</v>
      </c>
      <c r="E222" s="167">
        <v>22800</v>
      </c>
      <c r="F222" s="168">
        <f t="shared" si="0"/>
        <v>74272</v>
      </c>
      <c r="G222" s="382">
        <v>0</v>
      </c>
      <c r="H222" s="382"/>
      <c r="I222" s="158"/>
      <c r="J222" s="158"/>
      <c r="K222" s="158"/>
      <c r="L222" s="158"/>
      <c r="M222" s="158"/>
      <c r="N222" s="256">
        <f t="shared" si="3"/>
        <v>74272</v>
      </c>
      <c r="O222" s="189">
        <v>19800</v>
      </c>
      <c r="P222" s="189">
        <v>9000</v>
      </c>
      <c r="Q222" s="189">
        <v>24500</v>
      </c>
      <c r="R222" s="189">
        <v>20972</v>
      </c>
    </row>
    <row r="223" spans="1:18" ht="17.25" customHeight="1">
      <c r="A223" s="52"/>
      <c r="B223" s="52"/>
      <c r="C223" s="52">
        <v>4220</v>
      </c>
      <c r="D223" s="54" t="s">
        <v>330</v>
      </c>
      <c r="E223" s="167">
        <v>0</v>
      </c>
      <c r="F223" s="168">
        <f t="shared" si="0"/>
        <v>212000</v>
      </c>
      <c r="G223" s="382">
        <v>0</v>
      </c>
      <c r="H223" s="382"/>
      <c r="I223" s="158"/>
      <c r="J223" s="158"/>
      <c r="K223" s="158"/>
      <c r="L223" s="158"/>
      <c r="M223" s="158"/>
      <c r="N223" s="256">
        <f t="shared" si="3"/>
        <v>212000</v>
      </c>
      <c r="O223" s="189">
        <v>50000</v>
      </c>
      <c r="P223" s="189">
        <v>40000</v>
      </c>
      <c r="Q223" s="189">
        <v>42000</v>
      </c>
      <c r="R223" s="189">
        <v>80000</v>
      </c>
    </row>
    <row r="224" spans="1:18" ht="18" customHeight="1">
      <c r="A224" s="52"/>
      <c r="B224" s="52"/>
      <c r="C224" s="52">
        <v>4240</v>
      </c>
      <c r="D224" s="54" t="s">
        <v>236</v>
      </c>
      <c r="E224" s="167">
        <v>3000</v>
      </c>
      <c r="F224" s="168">
        <f t="shared" si="0"/>
        <v>13500</v>
      </c>
      <c r="G224" s="382">
        <v>0</v>
      </c>
      <c r="H224" s="382"/>
      <c r="I224" s="158"/>
      <c r="J224" s="158"/>
      <c r="K224" s="158"/>
      <c r="L224" s="158"/>
      <c r="M224" s="158"/>
      <c r="N224" s="256">
        <f t="shared" si="3"/>
        <v>13500</v>
      </c>
      <c r="O224" s="189">
        <v>5500</v>
      </c>
      <c r="P224" s="189">
        <v>3000</v>
      </c>
      <c r="Q224" s="189">
        <v>4000</v>
      </c>
      <c r="R224" s="189">
        <v>1000</v>
      </c>
    </row>
    <row r="225" spans="1:18" ht="17.25" customHeight="1">
      <c r="A225" s="52"/>
      <c r="B225" s="52"/>
      <c r="C225" s="52">
        <v>4260</v>
      </c>
      <c r="D225" s="54" t="s">
        <v>193</v>
      </c>
      <c r="E225" s="167">
        <v>2027</v>
      </c>
      <c r="F225" s="168">
        <f t="shared" si="0"/>
        <v>164900</v>
      </c>
      <c r="G225" s="382">
        <v>0</v>
      </c>
      <c r="H225" s="382"/>
      <c r="I225" s="158"/>
      <c r="J225" s="158"/>
      <c r="K225" s="158"/>
      <c r="L225" s="158"/>
      <c r="M225" s="158"/>
      <c r="N225" s="256">
        <f t="shared" si="3"/>
        <v>164900</v>
      </c>
      <c r="O225" s="189">
        <v>61000</v>
      </c>
      <c r="P225" s="189">
        <v>6000</v>
      </c>
      <c r="Q225" s="189">
        <v>30300</v>
      </c>
      <c r="R225" s="189">
        <v>67600</v>
      </c>
    </row>
    <row r="226" spans="1:18" ht="17.25" customHeight="1">
      <c r="A226" s="52"/>
      <c r="B226" s="52"/>
      <c r="C226" s="52">
        <v>4270</v>
      </c>
      <c r="D226" s="54" t="s">
        <v>177</v>
      </c>
      <c r="E226" s="167">
        <v>9000</v>
      </c>
      <c r="F226" s="168">
        <f t="shared" si="0"/>
        <v>20000</v>
      </c>
      <c r="G226" s="382">
        <v>0</v>
      </c>
      <c r="H226" s="382"/>
      <c r="I226" s="158"/>
      <c r="J226" s="158"/>
      <c r="K226" s="158"/>
      <c r="L226" s="158"/>
      <c r="M226" s="158"/>
      <c r="N226" s="260">
        <f t="shared" si="3"/>
        <v>20000</v>
      </c>
      <c r="O226" s="213">
        <v>5000</v>
      </c>
      <c r="P226" s="213">
        <v>5000</v>
      </c>
      <c r="Q226" s="213">
        <v>5000</v>
      </c>
      <c r="R226" s="213">
        <v>5000</v>
      </c>
    </row>
    <row r="227" spans="1:18" ht="17.25" customHeight="1">
      <c r="A227" s="52"/>
      <c r="B227" s="52"/>
      <c r="C227" s="52">
        <v>4280</v>
      </c>
      <c r="D227" s="54" t="s">
        <v>194</v>
      </c>
      <c r="E227" s="167">
        <v>0</v>
      </c>
      <c r="F227" s="168">
        <f t="shared" si="0"/>
        <v>3700</v>
      </c>
      <c r="G227" s="382">
        <v>0</v>
      </c>
      <c r="H227" s="382"/>
      <c r="I227" s="158"/>
      <c r="J227" s="158"/>
      <c r="K227" s="158"/>
      <c r="L227" s="158"/>
      <c r="M227" s="158"/>
      <c r="N227" s="256">
        <f t="shared" si="3"/>
        <v>3700</v>
      </c>
      <c r="O227" s="189">
        <v>500</v>
      </c>
      <c r="P227" s="189">
        <v>1000</v>
      </c>
      <c r="Q227" s="189">
        <v>1000</v>
      </c>
      <c r="R227" s="189">
        <v>1200</v>
      </c>
    </row>
    <row r="228" spans="1:18" ht="17.25" customHeight="1">
      <c r="A228" s="52"/>
      <c r="B228" s="52"/>
      <c r="C228" s="52">
        <v>4300</v>
      </c>
      <c r="D228" s="54" t="s">
        <v>178</v>
      </c>
      <c r="E228" s="167">
        <v>20000</v>
      </c>
      <c r="F228" s="168">
        <f t="shared" si="0"/>
        <v>75000</v>
      </c>
      <c r="G228" s="382">
        <v>0</v>
      </c>
      <c r="H228" s="382"/>
      <c r="I228" s="158"/>
      <c r="J228" s="158"/>
      <c r="K228" s="158"/>
      <c r="L228" s="158"/>
      <c r="M228" s="158"/>
      <c r="N228" s="256">
        <f t="shared" si="3"/>
        <v>75000</v>
      </c>
      <c r="O228" s="189">
        <v>11200</v>
      </c>
      <c r="P228" s="189">
        <v>54000</v>
      </c>
      <c r="Q228" s="189">
        <v>4800</v>
      </c>
      <c r="R228" s="189">
        <v>5000</v>
      </c>
    </row>
    <row r="229" spans="1:18" ht="17.25" customHeight="1">
      <c r="A229" s="52"/>
      <c r="B229" s="52"/>
      <c r="C229" s="52">
        <v>4350</v>
      </c>
      <c r="D229" s="54" t="s">
        <v>243</v>
      </c>
      <c r="E229" s="167">
        <v>0</v>
      </c>
      <c r="F229" s="168">
        <f t="shared" si="0"/>
        <v>1588</v>
      </c>
      <c r="G229" s="382">
        <v>0</v>
      </c>
      <c r="H229" s="382"/>
      <c r="I229" s="158"/>
      <c r="J229" s="158"/>
      <c r="K229" s="158"/>
      <c r="L229" s="158"/>
      <c r="M229" s="158"/>
      <c r="N229" s="256">
        <f t="shared" si="3"/>
        <v>1588</v>
      </c>
      <c r="O229" s="189">
        <v>0</v>
      </c>
      <c r="P229" s="189">
        <v>1000</v>
      </c>
      <c r="Q229" s="189">
        <v>0</v>
      </c>
      <c r="R229" s="189">
        <v>588</v>
      </c>
    </row>
    <row r="230" spans="1:18" ht="17.25" customHeight="1">
      <c r="A230" s="52"/>
      <c r="B230" s="52"/>
      <c r="C230" s="52">
        <v>4360</v>
      </c>
      <c r="D230" s="54" t="s">
        <v>331</v>
      </c>
      <c r="E230" s="167">
        <v>0</v>
      </c>
      <c r="F230" s="168">
        <f t="shared" si="0"/>
        <v>1820</v>
      </c>
      <c r="G230" s="382">
        <v>0</v>
      </c>
      <c r="H230" s="382"/>
      <c r="I230" s="158"/>
      <c r="J230" s="158"/>
      <c r="K230" s="158"/>
      <c r="L230" s="158"/>
      <c r="M230" s="158"/>
      <c r="N230" s="256">
        <f t="shared" si="3"/>
        <v>1820</v>
      </c>
      <c r="O230" s="189">
        <v>0</v>
      </c>
      <c r="P230" s="189">
        <v>0</v>
      </c>
      <c r="Q230" s="189">
        <v>0</v>
      </c>
      <c r="R230" s="189">
        <v>1820</v>
      </c>
    </row>
    <row r="231" spans="1:18" ht="17.25" customHeight="1">
      <c r="A231" s="52"/>
      <c r="B231" s="52"/>
      <c r="C231" s="52">
        <v>4370</v>
      </c>
      <c r="D231" s="54" t="s">
        <v>432</v>
      </c>
      <c r="E231" s="167">
        <v>0</v>
      </c>
      <c r="F231" s="168">
        <f t="shared" si="0"/>
        <v>9620</v>
      </c>
      <c r="G231" s="382">
        <v>0</v>
      </c>
      <c r="H231" s="382"/>
      <c r="I231" s="158"/>
      <c r="J231" s="158"/>
      <c r="K231" s="158"/>
      <c r="L231" s="158"/>
      <c r="M231" s="158"/>
      <c r="N231" s="256">
        <f t="shared" si="3"/>
        <v>9620</v>
      </c>
      <c r="O231" s="189">
        <v>3000</v>
      </c>
      <c r="P231" s="189">
        <v>2000</v>
      </c>
      <c r="Q231" s="189">
        <v>3000</v>
      </c>
      <c r="R231" s="189">
        <v>1620</v>
      </c>
    </row>
    <row r="232" spans="1:18" ht="18" customHeight="1">
      <c r="A232" s="52"/>
      <c r="B232" s="52"/>
      <c r="C232" s="52">
        <v>4400</v>
      </c>
      <c r="D232" s="54" t="s">
        <v>332</v>
      </c>
      <c r="E232" s="167">
        <v>0</v>
      </c>
      <c r="F232" s="168">
        <f t="shared" si="0"/>
        <v>94000</v>
      </c>
      <c r="G232" s="382">
        <v>0</v>
      </c>
      <c r="H232" s="382"/>
      <c r="I232" s="158"/>
      <c r="J232" s="158"/>
      <c r="K232" s="158"/>
      <c r="L232" s="158"/>
      <c r="M232" s="158"/>
      <c r="N232" s="256">
        <f t="shared" si="3"/>
        <v>94000</v>
      </c>
      <c r="O232" s="189">
        <v>94000</v>
      </c>
      <c r="P232" s="189">
        <v>0</v>
      </c>
      <c r="Q232" s="189">
        <v>0</v>
      </c>
      <c r="R232" s="189">
        <v>0</v>
      </c>
    </row>
    <row r="233" spans="1:18" ht="17.25" customHeight="1">
      <c r="A233" s="52"/>
      <c r="B233" s="52"/>
      <c r="C233" s="52">
        <v>4410</v>
      </c>
      <c r="D233" s="54" t="s">
        <v>203</v>
      </c>
      <c r="E233" s="167">
        <v>1000</v>
      </c>
      <c r="F233" s="168">
        <f t="shared" si="0"/>
        <v>3500</v>
      </c>
      <c r="G233" s="382">
        <v>0</v>
      </c>
      <c r="H233" s="382"/>
      <c r="I233" s="158"/>
      <c r="J233" s="158"/>
      <c r="K233" s="158"/>
      <c r="L233" s="158"/>
      <c r="M233" s="158"/>
      <c r="N233" s="256">
        <f t="shared" si="3"/>
        <v>3500</v>
      </c>
      <c r="O233" s="189">
        <v>1000</v>
      </c>
      <c r="P233" s="189">
        <v>1000</v>
      </c>
      <c r="Q233" s="189">
        <v>1000</v>
      </c>
      <c r="R233" s="189">
        <v>500</v>
      </c>
    </row>
    <row r="234" spans="1:18" ht="18" customHeight="1">
      <c r="A234" s="52"/>
      <c r="B234" s="52"/>
      <c r="C234" s="52">
        <v>4440</v>
      </c>
      <c r="D234" s="54" t="s">
        <v>205</v>
      </c>
      <c r="E234" s="167">
        <v>99627</v>
      </c>
      <c r="F234" s="168">
        <f t="shared" si="0"/>
        <v>108850</v>
      </c>
      <c r="G234" s="382">
        <v>0</v>
      </c>
      <c r="H234" s="382"/>
      <c r="I234" s="158"/>
      <c r="J234" s="158"/>
      <c r="K234" s="158"/>
      <c r="L234" s="158"/>
      <c r="M234" s="158"/>
      <c r="N234" s="256">
        <f t="shared" si="3"/>
        <v>108850</v>
      </c>
      <c r="O234" s="189">
        <v>34762</v>
      </c>
      <c r="P234" s="189">
        <v>22000</v>
      </c>
      <c r="Q234" s="189">
        <v>18688</v>
      </c>
      <c r="R234" s="189">
        <v>33400</v>
      </c>
    </row>
    <row r="235" spans="1:18" ht="20.25" customHeight="1">
      <c r="A235" s="52"/>
      <c r="B235" s="52"/>
      <c r="C235" s="52">
        <v>4700</v>
      </c>
      <c r="D235" s="54" t="s">
        <v>207</v>
      </c>
      <c r="E235" s="167">
        <v>0</v>
      </c>
      <c r="F235" s="168">
        <f t="shared" si="0"/>
        <v>1500</v>
      </c>
      <c r="G235" s="382">
        <v>0</v>
      </c>
      <c r="H235" s="382"/>
      <c r="I235" s="158"/>
      <c r="J235" s="158"/>
      <c r="K235" s="158"/>
      <c r="L235" s="158"/>
      <c r="M235" s="158"/>
      <c r="N235" s="256">
        <f t="shared" si="3"/>
        <v>1500</v>
      </c>
      <c r="O235" s="189">
        <v>0</v>
      </c>
      <c r="P235" s="189">
        <v>0</v>
      </c>
      <c r="Q235" s="189">
        <v>0</v>
      </c>
      <c r="R235" s="189">
        <v>1500</v>
      </c>
    </row>
    <row r="236" spans="1:18" ht="17.25" customHeight="1">
      <c r="A236" s="64"/>
      <c r="B236" s="64">
        <v>80110</v>
      </c>
      <c r="C236" s="71"/>
      <c r="D236" s="66" t="s">
        <v>244</v>
      </c>
      <c r="E236" s="165">
        <f>SUM(E237:E257)</f>
        <v>3638055</v>
      </c>
      <c r="F236" s="157">
        <f>SUM(I236+M236+N236+F237)</f>
        <v>4028337</v>
      </c>
      <c r="G236" s="381">
        <f>SUM(J236+N236+O236+G237)</f>
        <v>0</v>
      </c>
      <c r="H236" s="381"/>
      <c r="I236" s="160"/>
      <c r="J236" s="160"/>
      <c r="K236" s="160"/>
      <c r="L236" s="160"/>
      <c r="M236" s="251">
        <f>SUM(M238:M257)</f>
        <v>3353337</v>
      </c>
      <c r="N236" s="160"/>
      <c r="O236" s="239"/>
      <c r="P236" s="239"/>
      <c r="Q236" s="239"/>
      <c r="R236" s="239"/>
    </row>
    <row r="237" spans="1:18" ht="24" customHeight="1">
      <c r="A237" s="52"/>
      <c r="B237" s="52"/>
      <c r="C237" s="53" t="s">
        <v>245</v>
      </c>
      <c r="D237" s="54" t="s">
        <v>246</v>
      </c>
      <c r="E237" s="167">
        <v>602287</v>
      </c>
      <c r="F237" s="247">
        <v>675000</v>
      </c>
      <c r="G237" s="382">
        <v>0</v>
      </c>
      <c r="H237" s="382"/>
      <c r="I237" s="158"/>
      <c r="J237" s="158"/>
      <c r="K237" s="158"/>
      <c r="L237" s="158"/>
      <c r="M237" s="158"/>
      <c r="N237" s="158"/>
      <c r="O237" s="237"/>
      <c r="P237" s="237"/>
      <c r="Q237" s="237"/>
      <c r="R237" s="237"/>
    </row>
    <row r="238" spans="1:18" ht="18" customHeight="1">
      <c r="A238" s="52"/>
      <c r="B238" s="52"/>
      <c r="C238" s="52">
        <v>3020</v>
      </c>
      <c r="D238" s="54" t="s">
        <v>188</v>
      </c>
      <c r="E238" s="167">
        <v>645</v>
      </c>
      <c r="F238" s="168">
        <f t="shared" si="0"/>
        <v>645</v>
      </c>
      <c r="G238" s="382">
        <f t="shared" si="0"/>
        <v>0</v>
      </c>
      <c r="H238" s="382"/>
      <c r="I238" s="158"/>
      <c r="J238" s="158"/>
      <c r="K238" s="158"/>
      <c r="L238" s="158"/>
      <c r="M238" s="255">
        <v>645</v>
      </c>
      <c r="N238" s="158"/>
      <c r="O238" s="237"/>
      <c r="P238" s="237"/>
      <c r="Q238" s="237"/>
      <c r="R238" s="237"/>
    </row>
    <row r="239" spans="1:18" ht="17.25" customHeight="1">
      <c r="A239" s="52"/>
      <c r="B239" s="52"/>
      <c r="C239" s="52">
        <v>4010</v>
      </c>
      <c r="D239" s="54" t="s">
        <v>189</v>
      </c>
      <c r="E239" s="167">
        <v>1979227</v>
      </c>
      <c r="F239" s="168">
        <f t="shared" si="0"/>
        <v>2288246</v>
      </c>
      <c r="G239" s="382">
        <f t="shared" si="0"/>
        <v>0</v>
      </c>
      <c r="H239" s="382"/>
      <c r="I239" s="158"/>
      <c r="J239" s="158"/>
      <c r="K239" s="158"/>
      <c r="L239" s="158"/>
      <c r="M239" s="255">
        <v>2288246</v>
      </c>
      <c r="N239" s="158"/>
      <c r="O239" s="237"/>
      <c r="P239" s="237"/>
      <c r="Q239" s="237"/>
      <c r="R239" s="237"/>
    </row>
    <row r="240" spans="1:18" ht="17.25" customHeight="1">
      <c r="A240" s="52"/>
      <c r="B240" s="52"/>
      <c r="C240" s="52">
        <v>4040</v>
      </c>
      <c r="D240" s="54" t="s">
        <v>190</v>
      </c>
      <c r="E240" s="167">
        <v>144795</v>
      </c>
      <c r="F240" s="168">
        <f t="shared" si="0"/>
        <v>169500</v>
      </c>
      <c r="G240" s="382">
        <f t="shared" si="0"/>
        <v>0</v>
      </c>
      <c r="H240" s="382"/>
      <c r="I240" s="158"/>
      <c r="J240" s="158"/>
      <c r="K240" s="158"/>
      <c r="L240" s="158"/>
      <c r="M240" s="255">
        <v>169500</v>
      </c>
      <c r="N240" s="158"/>
      <c r="O240" s="237"/>
      <c r="P240" s="237"/>
      <c r="Q240" s="237"/>
      <c r="R240" s="237"/>
    </row>
    <row r="241" spans="1:18" ht="17.25" customHeight="1">
      <c r="A241" s="52"/>
      <c r="B241" s="52"/>
      <c r="C241" s="52">
        <v>4110</v>
      </c>
      <c r="D241" s="54" t="s">
        <v>191</v>
      </c>
      <c r="E241" s="167">
        <v>263699</v>
      </c>
      <c r="F241" s="168">
        <f t="shared" si="0"/>
        <v>339990</v>
      </c>
      <c r="G241" s="382">
        <f t="shared" si="0"/>
        <v>0</v>
      </c>
      <c r="H241" s="382"/>
      <c r="I241" s="158"/>
      <c r="J241" s="158"/>
      <c r="K241" s="158"/>
      <c r="L241" s="158"/>
      <c r="M241" s="255">
        <v>339990</v>
      </c>
      <c r="N241" s="158"/>
      <c r="O241" s="237"/>
      <c r="P241" s="237"/>
      <c r="Q241" s="237"/>
      <c r="R241" s="237"/>
    </row>
    <row r="242" spans="1:18" ht="17.25" customHeight="1">
      <c r="A242" s="52"/>
      <c r="B242" s="52"/>
      <c r="C242" s="52">
        <v>4120</v>
      </c>
      <c r="D242" s="54" t="s">
        <v>192</v>
      </c>
      <c r="E242" s="167">
        <v>50696</v>
      </c>
      <c r="F242" s="168">
        <f t="shared" si="0"/>
        <v>56237</v>
      </c>
      <c r="G242" s="382">
        <f t="shared" si="0"/>
        <v>0</v>
      </c>
      <c r="H242" s="382"/>
      <c r="I242" s="158"/>
      <c r="J242" s="158"/>
      <c r="K242" s="158"/>
      <c r="L242" s="158"/>
      <c r="M242" s="255">
        <v>56237</v>
      </c>
      <c r="N242" s="158"/>
      <c r="O242" s="237"/>
      <c r="P242" s="237"/>
      <c r="Q242" s="237"/>
      <c r="R242" s="237"/>
    </row>
    <row r="243" spans="1:18" ht="17.25" customHeight="1">
      <c r="A243" s="52"/>
      <c r="B243" s="52"/>
      <c r="C243" s="52">
        <v>4170</v>
      </c>
      <c r="D243" s="54" t="s">
        <v>214</v>
      </c>
      <c r="E243" s="167">
        <v>2500</v>
      </c>
      <c r="F243" s="168">
        <f t="shared" si="0"/>
        <v>2500</v>
      </c>
      <c r="G243" s="382">
        <f t="shared" si="0"/>
        <v>0</v>
      </c>
      <c r="H243" s="382"/>
      <c r="I243" s="158"/>
      <c r="J243" s="158"/>
      <c r="K243" s="158"/>
      <c r="L243" s="158"/>
      <c r="M243" s="255">
        <v>2500</v>
      </c>
      <c r="N243" s="158"/>
      <c r="O243" s="237"/>
      <c r="P243" s="237"/>
      <c r="Q243" s="237"/>
      <c r="R243" s="237"/>
    </row>
    <row r="244" spans="1:18" ht="17.25" customHeight="1">
      <c r="A244" s="52"/>
      <c r="B244" s="52"/>
      <c r="C244" s="52">
        <v>4210</v>
      </c>
      <c r="D244" s="54" t="s">
        <v>176</v>
      </c>
      <c r="E244" s="167">
        <v>37700</v>
      </c>
      <c r="F244" s="168">
        <f t="shared" si="0"/>
        <v>32000</v>
      </c>
      <c r="G244" s="382">
        <f t="shared" si="0"/>
        <v>0</v>
      </c>
      <c r="H244" s="382"/>
      <c r="I244" s="158"/>
      <c r="J244" s="158"/>
      <c r="K244" s="158"/>
      <c r="L244" s="158"/>
      <c r="M244" s="255">
        <v>32000</v>
      </c>
      <c r="N244" s="158"/>
      <c r="O244" s="237"/>
      <c r="P244" s="237"/>
      <c r="Q244" s="237"/>
      <c r="R244" s="237"/>
    </row>
    <row r="245" spans="1:18" ht="17.25" customHeight="1">
      <c r="A245" s="52"/>
      <c r="B245" s="52"/>
      <c r="C245" s="52">
        <v>4220</v>
      </c>
      <c r="D245" s="54" t="s">
        <v>330</v>
      </c>
      <c r="E245" s="167">
        <v>0</v>
      </c>
      <c r="F245" s="168">
        <f>SUM(I245+M245+N245)</f>
        <v>115000</v>
      </c>
      <c r="G245" s="382">
        <f>SUM(J245+N245+O245)</f>
        <v>0</v>
      </c>
      <c r="H245" s="382"/>
      <c r="I245" s="158"/>
      <c r="J245" s="158"/>
      <c r="K245" s="158"/>
      <c r="L245" s="158"/>
      <c r="M245" s="255">
        <v>115000</v>
      </c>
      <c r="N245" s="158"/>
      <c r="O245" s="237"/>
      <c r="P245" s="237"/>
      <c r="Q245" s="237"/>
      <c r="R245" s="237"/>
    </row>
    <row r="246" spans="1:18" ht="16.5" customHeight="1">
      <c r="A246" s="52"/>
      <c r="B246" s="52"/>
      <c r="C246" s="52">
        <v>4240</v>
      </c>
      <c r="D246" s="54" t="s">
        <v>236</v>
      </c>
      <c r="E246" s="167">
        <v>1300</v>
      </c>
      <c r="F246" s="168">
        <f>SUM(M246)</f>
        <v>1300</v>
      </c>
      <c r="G246" s="382">
        <f>SUM(N246)</f>
        <v>0</v>
      </c>
      <c r="H246" s="382"/>
      <c r="I246" s="158"/>
      <c r="J246" s="158"/>
      <c r="K246" s="158"/>
      <c r="L246" s="158"/>
      <c r="M246" s="255">
        <v>1300</v>
      </c>
      <c r="N246" s="158" t="s">
        <v>337</v>
      </c>
      <c r="O246" s="237"/>
      <c r="P246" s="237"/>
      <c r="Q246" s="237"/>
      <c r="R246" s="237"/>
    </row>
    <row r="247" spans="1:18" ht="17.25" customHeight="1">
      <c r="A247" s="52"/>
      <c r="B247" s="52"/>
      <c r="C247" s="52">
        <v>4260</v>
      </c>
      <c r="D247" s="54" t="s">
        <v>193</v>
      </c>
      <c r="E247" s="167">
        <v>238000</v>
      </c>
      <c r="F247" s="168">
        <f aca="true" t="shared" si="4" ref="F247:G257">SUM(I247+M247+N247)</f>
        <v>163000</v>
      </c>
      <c r="G247" s="382">
        <f t="shared" si="4"/>
        <v>0</v>
      </c>
      <c r="H247" s="382"/>
      <c r="I247" s="158"/>
      <c r="J247" s="158"/>
      <c r="K247" s="158"/>
      <c r="L247" s="158"/>
      <c r="M247" s="255">
        <v>163000</v>
      </c>
      <c r="N247" s="158"/>
      <c r="O247" s="237"/>
      <c r="P247" s="237"/>
      <c r="Q247" s="237"/>
      <c r="R247" s="237"/>
    </row>
    <row r="248" spans="1:18" ht="17.25" customHeight="1">
      <c r="A248" s="52"/>
      <c r="B248" s="52"/>
      <c r="C248" s="52">
        <v>4270</v>
      </c>
      <c r="D248" s="54" t="s">
        <v>177</v>
      </c>
      <c r="E248" s="167">
        <v>147000</v>
      </c>
      <c r="F248" s="168">
        <f t="shared" si="4"/>
        <v>10000</v>
      </c>
      <c r="G248" s="382">
        <f t="shared" si="4"/>
        <v>0</v>
      </c>
      <c r="H248" s="382"/>
      <c r="I248" s="158"/>
      <c r="J248" s="158"/>
      <c r="K248" s="158"/>
      <c r="L248" s="158"/>
      <c r="M248" s="259">
        <v>10000</v>
      </c>
      <c r="N248" s="158"/>
      <c r="O248" s="237"/>
      <c r="P248" s="237"/>
      <c r="Q248" s="237"/>
      <c r="R248" s="237"/>
    </row>
    <row r="249" spans="1:18" ht="17.25" customHeight="1">
      <c r="A249" s="52"/>
      <c r="B249" s="52"/>
      <c r="C249" s="52">
        <v>4280</v>
      </c>
      <c r="D249" s="54" t="s">
        <v>194</v>
      </c>
      <c r="E249" s="167">
        <v>2000</v>
      </c>
      <c r="F249" s="168">
        <f t="shared" si="4"/>
        <v>2500</v>
      </c>
      <c r="G249" s="382">
        <f t="shared" si="4"/>
        <v>0</v>
      </c>
      <c r="H249" s="382"/>
      <c r="I249" s="158"/>
      <c r="J249" s="158"/>
      <c r="K249" s="158"/>
      <c r="L249" s="158"/>
      <c r="M249" s="255">
        <v>2500</v>
      </c>
      <c r="N249" s="158"/>
      <c r="O249" s="237"/>
      <c r="P249" s="237"/>
      <c r="Q249" s="237"/>
      <c r="R249" s="237"/>
    </row>
    <row r="250" spans="1:18" ht="17.25" customHeight="1">
      <c r="A250" s="52"/>
      <c r="B250" s="52"/>
      <c r="C250" s="52">
        <v>4300</v>
      </c>
      <c r="D250" s="54" t="s">
        <v>178</v>
      </c>
      <c r="E250" s="167">
        <v>19320</v>
      </c>
      <c r="F250" s="168">
        <f t="shared" si="4"/>
        <v>20000</v>
      </c>
      <c r="G250" s="382">
        <f t="shared" si="4"/>
        <v>0</v>
      </c>
      <c r="H250" s="382"/>
      <c r="I250" s="158"/>
      <c r="J250" s="158"/>
      <c r="K250" s="158"/>
      <c r="L250" s="158"/>
      <c r="M250" s="255">
        <v>20000</v>
      </c>
      <c r="N250" s="158"/>
      <c r="O250" s="237"/>
      <c r="P250" s="237"/>
      <c r="Q250" s="237"/>
      <c r="R250" s="237"/>
    </row>
    <row r="251" spans="1:18" ht="17.25" customHeight="1">
      <c r="A251" s="52"/>
      <c r="B251" s="52"/>
      <c r="C251" s="52">
        <v>4350</v>
      </c>
      <c r="D251" s="54" t="s">
        <v>243</v>
      </c>
      <c r="E251" s="167">
        <v>500</v>
      </c>
      <c r="F251" s="168">
        <f t="shared" si="4"/>
        <v>500</v>
      </c>
      <c r="G251" s="382">
        <f t="shared" si="4"/>
        <v>0</v>
      </c>
      <c r="H251" s="382"/>
      <c r="I251" s="158"/>
      <c r="J251" s="158"/>
      <c r="K251" s="158"/>
      <c r="L251" s="158"/>
      <c r="M251" s="255">
        <v>500</v>
      </c>
      <c r="N251" s="158"/>
      <c r="O251" s="237"/>
      <c r="P251" s="237"/>
      <c r="Q251" s="237"/>
      <c r="R251" s="237"/>
    </row>
    <row r="252" spans="1:18" ht="17.25" customHeight="1">
      <c r="A252" s="52"/>
      <c r="B252" s="52"/>
      <c r="C252" s="52">
        <v>4360</v>
      </c>
      <c r="D252" s="57" t="s">
        <v>199</v>
      </c>
      <c r="E252" s="170">
        <v>1700</v>
      </c>
      <c r="F252" s="168">
        <f t="shared" si="4"/>
        <v>1781</v>
      </c>
      <c r="G252" s="382">
        <f t="shared" si="4"/>
        <v>0</v>
      </c>
      <c r="H252" s="382"/>
      <c r="I252" s="158"/>
      <c r="J252" s="158"/>
      <c r="K252" s="158"/>
      <c r="L252" s="158"/>
      <c r="M252" s="255">
        <v>1781</v>
      </c>
      <c r="N252" s="158"/>
      <c r="O252" s="237"/>
      <c r="P252" s="237"/>
      <c r="Q252" s="237"/>
      <c r="R252" s="237"/>
    </row>
    <row r="253" spans="1:18" ht="19.5" customHeight="1">
      <c r="A253" s="52"/>
      <c r="B253" s="52"/>
      <c r="C253" s="52">
        <v>4370</v>
      </c>
      <c r="D253" s="54" t="s">
        <v>201</v>
      </c>
      <c r="E253" s="167">
        <v>2500</v>
      </c>
      <c r="F253" s="168">
        <f t="shared" si="4"/>
        <v>2500</v>
      </c>
      <c r="G253" s="382">
        <f t="shared" si="4"/>
        <v>0</v>
      </c>
      <c r="H253" s="382"/>
      <c r="I253" s="158"/>
      <c r="J253" s="158"/>
      <c r="K253" s="158"/>
      <c r="L253" s="158"/>
      <c r="M253" s="255">
        <v>2500</v>
      </c>
      <c r="N253" s="158"/>
      <c r="O253" s="237"/>
      <c r="P253" s="237"/>
      <c r="Q253" s="237"/>
      <c r="R253" s="237"/>
    </row>
    <row r="254" spans="1:18" ht="17.25" customHeight="1">
      <c r="A254" s="52"/>
      <c r="B254" s="52"/>
      <c r="C254" s="52">
        <v>4410</v>
      </c>
      <c r="D254" s="54" t="s">
        <v>203</v>
      </c>
      <c r="E254" s="167">
        <v>700</v>
      </c>
      <c r="F254" s="168">
        <f t="shared" si="4"/>
        <v>700</v>
      </c>
      <c r="G254" s="382">
        <f t="shared" si="4"/>
        <v>0</v>
      </c>
      <c r="H254" s="382"/>
      <c r="I254" s="158"/>
      <c r="J254" s="158"/>
      <c r="K254" s="158"/>
      <c r="L254" s="158"/>
      <c r="M254" s="255">
        <v>700</v>
      </c>
      <c r="N254" s="158"/>
      <c r="O254" s="237"/>
      <c r="P254" s="237"/>
      <c r="Q254" s="237"/>
      <c r="R254" s="237"/>
    </row>
    <row r="255" spans="1:18" ht="17.25" customHeight="1">
      <c r="A255" s="52"/>
      <c r="B255" s="52"/>
      <c r="C255" s="52">
        <v>4430</v>
      </c>
      <c r="D255" s="54" t="s">
        <v>336</v>
      </c>
      <c r="E255" s="167">
        <v>100</v>
      </c>
      <c r="F255" s="168">
        <f t="shared" si="4"/>
        <v>100</v>
      </c>
      <c r="G255" s="382">
        <f t="shared" si="4"/>
        <v>0</v>
      </c>
      <c r="H255" s="382"/>
      <c r="I255" s="158"/>
      <c r="J255" s="158"/>
      <c r="K255" s="158"/>
      <c r="L255" s="158"/>
      <c r="M255" s="255">
        <v>100</v>
      </c>
      <c r="N255" s="158"/>
      <c r="O255" s="237"/>
      <c r="P255" s="237"/>
      <c r="Q255" s="237"/>
      <c r="R255" s="237"/>
    </row>
    <row r="256" spans="1:18" ht="20.25" customHeight="1">
      <c r="A256" s="52"/>
      <c r="B256" s="52"/>
      <c r="C256" s="52">
        <v>4440</v>
      </c>
      <c r="D256" s="54" t="s">
        <v>205</v>
      </c>
      <c r="E256" s="167">
        <v>138386</v>
      </c>
      <c r="F256" s="168">
        <f t="shared" si="4"/>
        <v>145838</v>
      </c>
      <c r="G256" s="382">
        <f t="shared" si="4"/>
        <v>0</v>
      </c>
      <c r="H256" s="382"/>
      <c r="I256" s="158"/>
      <c r="J256" s="158"/>
      <c r="K256" s="158"/>
      <c r="L256" s="158"/>
      <c r="M256" s="255">
        <v>145838</v>
      </c>
      <c r="N256" s="158"/>
      <c r="O256" s="237"/>
      <c r="P256" s="237"/>
      <c r="Q256" s="237"/>
      <c r="R256" s="237"/>
    </row>
    <row r="257" spans="1:18" ht="18" customHeight="1">
      <c r="A257" s="52"/>
      <c r="B257" s="52"/>
      <c r="C257" s="52">
        <v>4700</v>
      </c>
      <c r="D257" s="54" t="s">
        <v>207</v>
      </c>
      <c r="E257" s="167">
        <v>5000</v>
      </c>
      <c r="F257" s="168">
        <f t="shared" si="4"/>
        <v>1000</v>
      </c>
      <c r="G257" s="382">
        <f t="shared" si="4"/>
        <v>0</v>
      </c>
      <c r="H257" s="382"/>
      <c r="I257" s="158"/>
      <c r="J257" s="158"/>
      <c r="K257" s="158"/>
      <c r="L257" s="158"/>
      <c r="M257" s="255">
        <v>1000</v>
      </c>
      <c r="N257" s="158"/>
      <c r="O257" s="237"/>
      <c r="P257" s="237"/>
      <c r="Q257" s="237"/>
      <c r="R257" s="237"/>
    </row>
    <row r="258" spans="1:18" ht="17.25" customHeight="1">
      <c r="A258" s="64"/>
      <c r="B258" s="64">
        <v>80113</v>
      </c>
      <c r="C258" s="64"/>
      <c r="D258" s="66" t="s">
        <v>247</v>
      </c>
      <c r="E258" s="357">
        <f>SUM(E259:E262)</f>
        <v>104500</v>
      </c>
      <c r="F258" s="356">
        <f>SUM(F259:F262)</f>
        <v>74500</v>
      </c>
      <c r="G258" s="388">
        <f>SUM(G259:G262)</f>
        <v>0</v>
      </c>
      <c r="H258" s="388"/>
      <c r="I258" s="159"/>
      <c r="J258" s="159"/>
      <c r="K258" s="159"/>
      <c r="L258" s="159"/>
      <c r="M258" s="159"/>
      <c r="N258" s="159"/>
      <c r="O258" s="238"/>
      <c r="P258" s="238"/>
      <c r="Q258" s="238"/>
      <c r="R258" s="238"/>
    </row>
    <row r="259" spans="1:18" ht="17.25" customHeight="1">
      <c r="A259" s="52"/>
      <c r="B259" s="52"/>
      <c r="C259" s="52">
        <v>4110</v>
      </c>
      <c r="D259" s="54" t="s">
        <v>191</v>
      </c>
      <c r="E259" s="167">
        <v>3000</v>
      </c>
      <c r="F259" s="168">
        <v>3000</v>
      </c>
      <c r="G259" s="382">
        <v>0</v>
      </c>
      <c r="H259" s="382"/>
      <c r="I259" s="158"/>
      <c r="J259" s="158"/>
      <c r="K259" s="158"/>
      <c r="L259" s="158"/>
      <c r="M259" s="158"/>
      <c r="N259" s="158"/>
      <c r="O259" s="237"/>
      <c r="P259" s="237"/>
      <c r="Q259" s="237"/>
      <c r="R259" s="237"/>
    </row>
    <row r="260" spans="1:18" ht="17.25" customHeight="1">
      <c r="A260" s="52"/>
      <c r="B260" s="52"/>
      <c r="C260" s="52">
        <v>4120</v>
      </c>
      <c r="D260" s="54" t="s">
        <v>249</v>
      </c>
      <c r="E260" s="167">
        <v>500</v>
      </c>
      <c r="F260" s="168">
        <v>500</v>
      </c>
      <c r="G260" s="382">
        <v>0</v>
      </c>
      <c r="H260" s="382"/>
      <c r="I260" s="158"/>
      <c r="J260" s="158"/>
      <c r="K260" s="158"/>
      <c r="L260" s="158"/>
      <c r="M260" s="158"/>
      <c r="N260" s="158"/>
      <c r="O260" s="237"/>
      <c r="P260" s="237"/>
      <c r="Q260" s="237"/>
      <c r="R260" s="237"/>
    </row>
    <row r="261" spans="1:18" ht="17.25" customHeight="1">
      <c r="A261" s="52"/>
      <c r="B261" s="52"/>
      <c r="C261" s="52">
        <v>4170</v>
      </c>
      <c r="D261" s="54" t="s">
        <v>214</v>
      </c>
      <c r="E261" s="167">
        <v>16000</v>
      </c>
      <c r="F261" s="168">
        <v>16000</v>
      </c>
      <c r="G261" s="382">
        <v>0</v>
      </c>
      <c r="H261" s="382"/>
      <c r="I261" s="158"/>
      <c r="J261" s="158"/>
      <c r="K261" s="158"/>
      <c r="L261" s="158"/>
      <c r="M261" s="158"/>
      <c r="N261" s="158"/>
      <c r="O261" s="237"/>
      <c r="P261" s="237"/>
      <c r="Q261" s="237"/>
      <c r="R261" s="237"/>
    </row>
    <row r="262" spans="1:18" ht="17.25" customHeight="1">
      <c r="A262" s="52"/>
      <c r="B262" s="52"/>
      <c r="C262" s="52">
        <v>4300</v>
      </c>
      <c r="D262" s="54" t="s">
        <v>178</v>
      </c>
      <c r="E262" s="167">
        <v>85000</v>
      </c>
      <c r="F262" s="168">
        <v>55000</v>
      </c>
      <c r="G262" s="382">
        <v>0</v>
      </c>
      <c r="H262" s="382"/>
      <c r="I262" s="158"/>
      <c r="J262" s="158"/>
      <c r="K262" s="158"/>
      <c r="L262" s="158"/>
      <c r="M262" s="158"/>
      <c r="N262" s="158"/>
      <c r="O262" s="237"/>
      <c r="P262" s="237"/>
      <c r="Q262" s="237"/>
      <c r="R262" s="237"/>
    </row>
    <row r="263" spans="1:18" ht="20.25" customHeight="1">
      <c r="A263" s="64"/>
      <c r="B263" s="64">
        <v>80146</v>
      </c>
      <c r="C263" s="64"/>
      <c r="D263" s="66" t="s">
        <v>248</v>
      </c>
      <c r="E263" s="165">
        <f>SUM(E264:E265)</f>
        <v>46420</v>
      </c>
      <c r="F263" s="157">
        <f>SUM(I263+M263+N263)</f>
        <v>51483</v>
      </c>
      <c r="G263" s="381">
        <v>0</v>
      </c>
      <c r="H263" s="381"/>
      <c r="I263" s="251">
        <f>SUM(J263+K263+L263)</f>
        <v>44458</v>
      </c>
      <c r="J263" s="257">
        <f>SUM(J264:J265)</f>
        <v>18000</v>
      </c>
      <c r="K263" s="257">
        <f>SUM(K264:K265)</f>
        <v>17058</v>
      </c>
      <c r="L263" s="257">
        <f>SUM(L264:L265)</f>
        <v>9400</v>
      </c>
      <c r="M263" s="251">
        <f>SUM(M264:M265)</f>
        <v>7025</v>
      </c>
      <c r="N263" s="159"/>
      <c r="O263" s="238"/>
      <c r="P263" s="238"/>
      <c r="Q263" s="238"/>
      <c r="R263" s="238"/>
    </row>
    <row r="264" spans="1:18" ht="17.25" customHeight="1">
      <c r="A264" s="52"/>
      <c r="B264" s="52"/>
      <c r="C264" s="52">
        <v>4300</v>
      </c>
      <c r="D264" s="54" t="s">
        <v>178</v>
      </c>
      <c r="E264" s="167">
        <v>34200</v>
      </c>
      <c r="F264" s="168">
        <f>SUM(I264+M264+N264)</f>
        <v>38725</v>
      </c>
      <c r="G264" s="382">
        <v>0</v>
      </c>
      <c r="H264" s="382"/>
      <c r="I264" s="256">
        <f>SUM(J264+K264+L264)</f>
        <v>32200</v>
      </c>
      <c r="J264" s="189">
        <v>10000</v>
      </c>
      <c r="K264" s="189">
        <v>14000</v>
      </c>
      <c r="L264" s="189">
        <v>8200</v>
      </c>
      <c r="M264" s="255">
        <v>6525</v>
      </c>
      <c r="N264" s="158"/>
      <c r="O264" s="237"/>
      <c r="P264" s="237"/>
      <c r="Q264" s="237"/>
      <c r="R264" s="237"/>
    </row>
    <row r="265" spans="1:18" ht="17.25" customHeight="1">
      <c r="A265" s="52"/>
      <c r="B265" s="52"/>
      <c r="C265" s="52">
        <v>4410</v>
      </c>
      <c r="D265" s="54" t="s">
        <v>203</v>
      </c>
      <c r="E265" s="167">
        <v>12220</v>
      </c>
      <c r="F265" s="168">
        <f>SUM(I265+M265+N265)</f>
        <v>12758</v>
      </c>
      <c r="G265" s="382">
        <v>0</v>
      </c>
      <c r="H265" s="382"/>
      <c r="I265" s="256">
        <f>SUM(J265+K265+L265)</f>
        <v>12258</v>
      </c>
      <c r="J265" s="189">
        <v>8000</v>
      </c>
      <c r="K265" s="189">
        <v>3058</v>
      </c>
      <c r="L265" s="189">
        <v>1200</v>
      </c>
      <c r="M265" s="255">
        <v>500</v>
      </c>
      <c r="N265" s="158"/>
      <c r="O265" s="237"/>
      <c r="P265" s="237"/>
      <c r="Q265" s="237"/>
      <c r="R265" s="237"/>
    </row>
    <row r="266" spans="1:18" ht="17.25" customHeight="1">
      <c r="A266" s="64"/>
      <c r="B266" s="64">
        <v>80195</v>
      </c>
      <c r="C266" s="64"/>
      <c r="D266" s="66" t="s">
        <v>151</v>
      </c>
      <c r="E266" s="357">
        <f>SUM(E267:E276)</f>
        <v>172670</v>
      </c>
      <c r="F266" s="356">
        <f>SUM(F267:F276)</f>
        <v>34500</v>
      </c>
      <c r="G266" s="388">
        <f>SUM(G267:G276)</f>
        <v>0</v>
      </c>
      <c r="H266" s="388"/>
      <c r="I266" s="251">
        <f>SUM(J266+K266+L266)</f>
        <v>0</v>
      </c>
      <c r="J266" s="257">
        <f>SUM(J269:J276)</f>
        <v>0</v>
      </c>
      <c r="K266" s="257">
        <f>SUM(K269:K276)</f>
        <v>0</v>
      </c>
      <c r="L266" s="257">
        <f>SUM(L269:L276)</f>
        <v>0</v>
      </c>
      <c r="M266" s="163"/>
      <c r="N266" s="163"/>
      <c r="O266" s="242"/>
      <c r="P266" s="242"/>
      <c r="Q266" s="242"/>
      <c r="R266" s="242"/>
    </row>
    <row r="267" spans="1:18" ht="16.5" customHeight="1">
      <c r="A267" s="52"/>
      <c r="B267" s="52"/>
      <c r="C267" s="52">
        <v>3020</v>
      </c>
      <c r="D267" s="54" t="s">
        <v>345</v>
      </c>
      <c r="E267" s="167">
        <v>5000</v>
      </c>
      <c r="F267" s="168">
        <v>5000</v>
      </c>
      <c r="G267" s="382">
        <v>0</v>
      </c>
      <c r="H267" s="382"/>
      <c r="I267" s="240"/>
      <c r="J267" s="237"/>
      <c r="K267" s="237"/>
      <c r="L267" s="237"/>
      <c r="M267" s="170"/>
      <c r="N267" s="170"/>
      <c r="O267" s="249"/>
      <c r="P267" s="249"/>
      <c r="Q267" s="249"/>
      <c r="R267" s="249"/>
    </row>
    <row r="268" spans="1:18" ht="17.25" customHeight="1">
      <c r="A268" s="52"/>
      <c r="B268" s="52"/>
      <c r="C268" s="52">
        <v>3260</v>
      </c>
      <c r="D268" s="54" t="s">
        <v>346</v>
      </c>
      <c r="E268" s="167">
        <v>15000</v>
      </c>
      <c r="F268" s="168">
        <v>15000</v>
      </c>
      <c r="G268" s="382">
        <v>0</v>
      </c>
      <c r="H268" s="382"/>
      <c r="I268" s="240"/>
      <c r="J268" s="237"/>
      <c r="K268" s="237"/>
      <c r="L268" s="237"/>
      <c r="M268" s="170"/>
      <c r="N268" s="170"/>
      <c r="O268" s="249"/>
      <c r="P268" s="249"/>
      <c r="Q268" s="249"/>
      <c r="R268" s="249"/>
    </row>
    <row r="269" spans="1:18" ht="17.25" customHeight="1">
      <c r="A269" s="64"/>
      <c r="B269" s="64"/>
      <c r="C269" s="95">
        <v>4010</v>
      </c>
      <c r="D269" s="79" t="s">
        <v>189</v>
      </c>
      <c r="E269" s="166">
        <v>6074</v>
      </c>
      <c r="F269" s="168">
        <f>SUM(I269+M269+N269)</f>
        <v>0</v>
      </c>
      <c r="G269" s="382">
        <f>SUM(J269+N269+O269)</f>
        <v>0</v>
      </c>
      <c r="H269" s="382"/>
      <c r="I269" s="256">
        <v>0</v>
      </c>
      <c r="J269" s="189">
        <v>0</v>
      </c>
      <c r="K269" s="189">
        <v>0</v>
      </c>
      <c r="L269" s="189">
        <v>0</v>
      </c>
      <c r="M269" s="164"/>
      <c r="N269" s="164"/>
      <c r="O269" s="243"/>
      <c r="P269" s="243"/>
      <c r="Q269" s="243"/>
      <c r="R269" s="243"/>
    </row>
    <row r="270" spans="1:18" ht="17.25" customHeight="1">
      <c r="A270" s="64"/>
      <c r="B270" s="64"/>
      <c r="C270" s="95">
        <v>4170</v>
      </c>
      <c r="D270" s="54" t="s">
        <v>214</v>
      </c>
      <c r="E270" s="167">
        <v>3300</v>
      </c>
      <c r="F270" s="168">
        <v>3000</v>
      </c>
      <c r="G270" s="382">
        <v>0</v>
      </c>
      <c r="H270" s="382"/>
      <c r="I270" s="256">
        <v>0</v>
      </c>
      <c r="J270" s="189">
        <v>0</v>
      </c>
      <c r="K270" s="189">
        <v>0</v>
      </c>
      <c r="L270" s="189">
        <v>0</v>
      </c>
      <c r="M270" s="164"/>
      <c r="N270" s="164"/>
      <c r="O270" s="243"/>
      <c r="P270" s="243"/>
      <c r="Q270" s="243"/>
      <c r="R270" s="243"/>
    </row>
    <row r="271" spans="1:18" ht="17.25" customHeight="1">
      <c r="A271" s="64"/>
      <c r="B271" s="64"/>
      <c r="C271" s="95">
        <v>4210</v>
      </c>
      <c r="D271" s="79" t="s">
        <v>176</v>
      </c>
      <c r="E271" s="166">
        <v>10400</v>
      </c>
      <c r="F271" s="168">
        <v>8500</v>
      </c>
      <c r="G271" s="382">
        <v>0</v>
      </c>
      <c r="H271" s="382"/>
      <c r="I271" s="256">
        <f>SUM(J271+K271+L271)</f>
        <v>0</v>
      </c>
      <c r="J271" s="191">
        <v>0</v>
      </c>
      <c r="K271" s="191">
        <v>0</v>
      </c>
      <c r="L271" s="191">
        <v>0</v>
      </c>
      <c r="M271" s="164"/>
      <c r="N271" s="164"/>
      <c r="O271" s="243"/>
      <c r="P271" s="243"/>
      <c r="Q271" s="243"/>
      <c r="R271" s="243"/>
    </row>
    <row r="272" spans="1:18" ht="17.25" customHeight="1">
      <c r="A272" s="64"/>
      <c r="B272" s="64"/>
      <c r="C272" s="95">
        <v>4217</v>
      </c>
      <c r="D272" s="79" t="s">
        <v>176</v>
      </c>
      <c r="E272" s="166">
        <v>8000</v>
      </c>
      <c r="F272" s="168">
        <f>SUM(I272+M272+N272)</f>
        <v>0</v>
      </c>
      <c r="G272" s="382">
        <f>SUM(J272+N272+O272)</f>
        <v>0</v>
      </c>
      <c r="H272" s="382"/>
      <c r="I272" s="256">
        <f>SUM(J272+K272+L272)</f>
        <v>0</v>
      </c>
      <c r="J272" s="191">
        <v>0</v>
      </c>
      <c r="K272" s="191">
        <v>0</v>
      </c>
      <c r="L272" s="191">
        <v>0</v>
      </c>
      <c r="M272" s="164"/>
      <c r="N272" s="164"/>
      <c r="O272" s="243"/>
      <c r="P272" s="243"/>
      <c r="Q272" s="243"/>
      <c r="R272" s="243"/>
    </row>
    <row r="273" spans="1:18" ht="17.25" customHeight="1">
      <c r="A273" s="64"/>
      <c r="B273" s="64"/>
      <c r="C273" s="95">
        <v>4270</v>
      </c>
      <c r="D273" s="79" t="s">
        <v>177</v>
      </c>
      <c r="E273" s="166">
        <v>55056</v>
      </c>
      <c r="F273" s="168">
        <v>0</v>
      </c>
      <c r="G273" s="382">
        <v>0</v>
      </c>
      <c r="H273" s="382"/>
      <c r="I273" s="256"/>
      <c r="J273" s="191"/>
      <c r="K273" s="191"/>
      <c r="L273" s="191"/>
      <c r="M273" s="164"/>
      <c r="N273" s="164"/>
      <c r="O273" s="243"/>
      <c r="P273" s="243"/>
      <c r="Q273" s="243"/>
      <c r="R273" s="243"/>
    </row>
    <row r="274" spans="1:18" ht="17.25" customHeight="1">
      <c r="A274" s="52"/>
      <c r="B274" s="52"/>
      <c r="C274" s="52">
        <v>4300</v>
      </c>
      <c r="D274" s="54" t="s">
        <v>178</v>
      </c>
      <c r="E274" s="167">
        <v>47840</v>
      </c>
      <c r="F274" s="168">
        <v>3000</v>
      </c>
      <c r="G274" s="382">
        <v>0</v>
      </c>
      <c r="H274" s="382"/>
      <c r="I274" s="256">
        <f>SUM(J274+K274+L274)</f>
        <v>0</v>
      </c>
      <c r="J274" s="189">
        <v>0</v>
      </c>
      <c r="K274" s="189">
        <v>0</v>
      </c>
      <c r="L274" s="189">
        <v>0</v>
      </c>
      <c r="M274" s="158"/>
      <c r="N274" s="158"/>
      <c r="O274" s="237"/>
      <c r="P274" s="237"/>
      <c r="Q274" s="237"/>
      <c r="R274" s="237"/>
    </row>
    <row r="275" spans="1:18" ht="17.25" customHeight="1">
      <c r="A275" s="52"/>
      <c r="B275" s="52"/>
      <c r="C275" s="52">
        <v>4307</v>
      </c>
      <c r="D275" s="54" t="s">
        <v>178</v>
      </c>
      <c r="E275" s="167">
        <v>12000</v>
      </c>
      <c r="F275" s="168">
        <f>SUM(I275+M275+N275)</f>
        <v>0</v>
      </c>
      <c r="G275" s="382">
        <f>SUM(J275+N275+O275)</f>
        <v>0</v>
      </c>
      <c r="H275" s="382"/>
      <c r="I275" s="256">
        <f>SUM(J275+K275+L275)</f>
        <v>0</v>
      </c>
      <c r="J275" s="189">
        <v>0</v>
      </c>
      <c r="K275" s="189">
        <v>0</v>
      </c>
      <c r="L275" s="189">
        <v>0</v>
      </c>
      <c r="M275" s="158"/>
      <c r="N275" s="158"/>
      <c r="O275" s="237"/>
      <c r="P275" s="237"/>
      <c r="Q275" s="237"/>
      <c r="R275" s="237"/>
    </row>
    <row r="276" spans="1:18" ht="17.25" customHeight="1">
      <c r="A276" s="52"/>
      <c r="B276" s="52"/>
      <c r="C276" s="52">
        <v>6050</v>
      </c>
      <c r="D276" s="57" t="s">
        <v>173</v>
      </c>
      <c r="E276" s="167">
        <v>10000</v>
      </c>
      <c r="F276" s="168">
        <f>SUM(I276+M276+N276)</f>
        <v>0</v>
      </c>
      <c r="G276" s="382">
        <f>SUM(J276+N276+O276)</f>
        <v>0</v>
      </c>
      <c r="H276" s="382"/>
      <c r="I276" s="256">
        <f>SUM(J276+K276+L276)</f>
        <v>0</v>
      </c>
      <c r="J276" s="189">
        <v>0</v>
      </c>
      <c r="K276" s="189">
        <v>0</v>
      </c>
      <c r="L276" s="189">
        <v>0</v>
      </c>
      <c r="M276" s="158"/>
      <c r="N276" s="158"/>
      <c r="O276" s="237"/>
      <c r="P276" s="237"/>
      <c r="Q276" s="237"/>
      <c r="R276" s="237"/>
    </row>
    <row r="277" spans="1:18" ht="17.25" customHeight="1">
      <c r="A277" s="58">
        <v>851</v>
      </c>
      <c r="B277" s="58"/>
      <c r="C277" s="58"/>
      <c r="D277" s="60" t="s">
        <v>167</v>
      </c>
      <c r="E277" s="174">
        <f>SUM(E278+E284+E293)</f>
        <v>294800</v>
      </c>
      <c r="F277" s="174">
        <f>SUM(F278+F284+F293)</f>
        <v>266800</v>
      </c>
      <c r="G277" s="378">
        <f>SUM(G278+G284+G293)</f>
        <v>300</v>
      </c>
      <c r="H277" s="378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</row>
    <row r="278" spans="1:18" ht="17.25" customHeight="1">
      <c r="A278" s="64"/>
      <c r="B278" s="64">
        <v>85153</v>
      </c>
      <c r="C278" s="64"/>
      <c r="D278" s="66" t="s">
        <v>275</v>
      </c>
      <c r="E278" s="165">
        <f>SUM(E279:E283)</f>
        <v>25200</v>
      </c>
      <c r="F278" s="165">
        <f>SUM(F279:F283)</f>
        <v>33500</v>
      </c>
      <c r="G278" s="283">
        <f>SUM(G279:G283)</f>
        <v>0</v>
      </c>
      <c r="H278" s="283"/>
      <c r="I278" s="165"/>
      <c r="J278" s="165"/>
      <c r="K278" s="165"/>
      <c r="L278" s="165"/>
      <c r="M278" s="165"/>
      <c r="N278" s="165"/>
      <c r="O278" s="244"/>
      <c r="P278" s="244"/>
      <c r="Q278" s="244"/>
      <c r="R278" s="244"/>
    </row>
    <row r="279" spans="1:18" ht="17.25" customHeight="1">
      <c r="A279" s="64"/>
      <c r="B279" s="64"/>
      <c r="C279" s="52">
        <v>4110</v>
      </c>
      <c r="D279" s="54" t="s">
        <v>191</v>
      </c>
      <c r="E279" s="166">
        <v>2500</v>
      </c>
      <c r="F279" s="166">
        <v>2000</v>
      </c>
      <c r="G279" s="389">
        <v>0</v>
      </c>
      <c r="H279" s="389"/>
      <c r="I279" s="165"/>
      <c r="J279" s="165"/>
      <c r="K279" s="165"/>
      <c r="L279" s="165"/>
      <c r="M279" s="165"/>
      <c r="N279" s="165"/>
      <c r="O279" s="244"/>
      <c r="P279" s="244"/>
      <c r="Q279" s="244"/>
      <c r="R279" s="244"/>
    </row>
    <row r="280" spans="1:18" ht="17.25" customHeight="1">
      <c r="A280" s="64"/>
      <c r="B280" s="64"/>
      <c r="C280" s="95">
        <v>4170</v>
      </c>
      <c r="D280" s="57" t="s">
        <v>214</v>
      </c>
      <c r="E280" s="166">
        <v>20200</v>
      </c>
      <c r="F280" s="166">
        <v>25000</v>
      </c>
      <c r="G280" s="389">
        <v>0</v>
      </c>
      <c r="H280" s="389"/>
      <c r="I280" s="166"/>
      <c r="J280" s="166"/>
      <c r="K280" s="166"/>
      <c r="L280" s="166"/>
      <c r="M280" s="166"/>
      <c r="N280" s="166"/>
      <c r="O280" s="245"/>
      <c r="P280" s="245"/>
      <c r="Q280" s="245"/>
      <c r="R280" s="245"/>
    </row>
    <row r="281" spans="1:18" ht="17.25" customHeight="1">
      <c r="A281" s="64"/>
      <c r="B281" s="64"/>
      <c r="C281" s="95">
        <v>4210</v>
      </c>
      <c r="D281" s="54" t="s">
        <v>176</v>
      </c>
      <c r="E281" s="166">
        <v>1200</v>
      </c>
      <c r="F281" s="166">
        <v>5000</v>
      </c>
      <c r="G281" s="389">
        <v>0</v>
      </c>
      <c r="H281" s="389"/>
      <c r="I281" s="166"/>
      <c r="J281" s="166"/>
      <c r="K281" s="166"/>
      <c r="L281" s="166"/>
      <c r="M281" s="166"/>
      <c r="N281" s="166"/>
      <c r="O281" s="245"/>
      <c r="P281" s="245"/>
      <c r="Q281" s="245"/>
      <c r="R281" s="245"/>
    </row>
    <row r="282" spans="1:18" ht="17.25" customHeight="1">
      <c r="A282" s="64"/>
      <c r="B282" s="64"/>
      <c r="C282" s="95">
        <v>4220</v>
      </c>
      <c r="D282" s="54" t="s">
        <v>251</v>
      </c>
      <c r="E282" s="166">
        <v>1000</v>
      </c>
      <c r="F282" s="166">
        <v>1000</v>
      </c>
      <c r="G282" s="389">
        <v>0</v>
      </c>
      <c r="H282" s="389"/>
      <c r="I282" s="166"/>
      <c r="J282" s="166"/>
      <c r="K282" s="166"/>
      <c r="L282" s="166"/>
      <c r="M282" s="166"/>
      <c r="N282" s="166"/>
      <c r="O282" s="245"/>
      <c r="P282" s="245"/>
      <c r="Q282" s="245"/>
      <c r="R282" s="245"/>
    </row>
    <row r="283" spans="1:18" ht="17.25" customHeight="1">
      <c r="A283" s="64"/>
      <c r="B283" s="64"/>
      <c r="C283" s="95">
        <v>4300</v>
      </c>
      <c r="D283" s="54" t="s">
        <v>178</v>
      </c>
      <c r="E283" s="166">
        <v>300</v>
      </c>
      <c r="F283" s="166">
        <v>500</v>
      </c>
      <c r="G283" s="389">
        <v>0</v>
      </c>
      <c r="H283" s="389"/>
      <c r="I283" s="166"/>
      <c r="J283" s="166"/>
      <c r="K283" s="166"/>
      <c r="L283" s="166"/>
      <c r="M283" s="166"/>
      <c r="N283" s="166"/>
      <c r="O283" s="245"/>
      <c r="P283" s="245"/>
      <c r="Q283" s="245"/>
      <c r="R283" s="245"/>
    </row>
    <row r="284" spans="1:18" ht="17.25" customHeight="1">
      <c r="A284" s="64"/>
      <c r="B284" s="64">
        <v>85154</v>
      </c>
      <c r="C284" s="64"/>
      <c r="D284" s="66" t="s">
        <v>250</v>
      </c>
      <c r="E284" s="163">
        <f>SUM(E285:E292)</f>
        <v>264800</v>
      </c>
      <c r="F284" s="163">
        <f>SUM(F285:F292)</f>
        <v>226500</v>
      </c>
      <c r="G284" s="281">
        <f>SUM(G286:G292)</f>
        <v>0</v>
      </c>
      <c r="H284" s="281"/>
      <c r="I284" s="163"/>
      <c r="J284" s="163"/>
      <c r="K284" s="163"/>
      <c r="L284" s="163"/>
      <c r="M284" s="163"/>
      <c r="N284" s="163"/>
      <c r="O284" s="242"/>
      <c r="P284" s="242"/>
      <c r="Q284" s="242"/>
      <c r="R284" s="242"/>
    </row>
    <row r="285" spans="1:18" ht="22.5" customHeight="1">
      <c r="A285" s="52"/>
      <c r="B285" s="52"/>
      <c r="C285" s="52">
        <v>2710</v>
      </c>
      <c r="D285" s="54" t="s">
        <v>428</v>
      </c>
      <c r="E285" s="170">
        <v>3500</v>
      </c>
      <c r="F285" s="170">
        <v>3500</v>
      </c>
      <c r="G285" s="282">
        <v>0</v>
      </c>
      <c r="H285" s="282"/>
      <c r="I285" s="170"/>
      <c r="J285" s="170"/>
      <c r="K285" s="170"/>
      <c r="L285" s="170"/>
      <c r="M285" s="170"/>
      <c r="N285" s="170"/>
      <c r="O285" s="249"/>
      <c r="P285" s="249"/>
      <c r="Q285" s="249"/>
      <c r="R285" s="249"/>
    </row>
    <row r="286" spans="1:18" ht="17.25" customHeight="1">
      <c r="A286" s="52"/>
      <c r="B286" s="52"/>
      <c r="C286" s="52">
        <v>4110</v>
      </c>
      <c r="D286" s="54" t="s">
        <v>191</v>
      </c>
      <c r="E286" s="168">
        <v>3000</v>
      </c>
      <c r="F286" s="168">
        <v>3500</v>
      </c>
      <c r="G286" s="382">
        <v>0</v>
      </c>
      <c r="H286" s="382"/>
      <c r="I286" s="158"/>
      <c r="J286" s="158"/>
      <c r="K286" s="158"/>
      <c r="L286" s="158"/>
      <c r="M286" s="158"/>
      <c r="N286" s="158"/>
      <c r="O286" s="237"/>
      <c r="P286" s="237"/>
      <c r="Q286" s="237"/>
      <c r="R286" s="237"/>
    </row>
    <row r="287" spans="1:18" ht="17.25" customHeight="1">
      <c r="A287" s="52"/>
      <c r="B287" s="52"/>
      <c r="C287" s="52">
        <v>4170</v>
      </c>
      <c r="D287" s="57" t="s">
        <v>214</v>
      </c>
      <c r="E287" s="168">
        <v>114300</v>
      </c>
      <c r="F287" s="168">
        <v>120000</v>
      </c>
      <c r="G287" s="382">
        <v>0</v>
      </c>
      <c r="H287" s="382"/>
      <c r="I287" s="158"/>
      <c r="J287" s="158"/>
      <c r="K287" s="158"/>
      <c r="L287" s="158"/>
      <c r="M287" s="158"/>
      <c r="N287" s="158"/>
      <c r="O287" s="237"/>
      <c r="P287" s="237"/>
      <c r="Q287" s="237"/>
      <c r="R287" s="237"/>
    </row>
    <row r="288" spans="1:18" ht="17.25" customHeight="1">
      <c r="A288" s="52"/>
      <c r="B288" s="52"/>
      <c r="C288" s="52">
        <v>4210</v>
      </c>
      <c r="D288" s="54" t="s">
        <v>176</v>
      </c>
      <c r="E288" s="168">
        <v>36200</v>
      </c>
      <c r="F288" s="168">
        <v>22000</v>
      </c>
      <c r="G288" s="382">
        <v>0</v>
      </c>
      <c r="H288" s="382"/>
      <c r="I288" s="158"/>
      <c r="J288" s="158"/>
      <c r="K288" s="158"/>
      <c r="L288" s="158"/>
      <c r="M288" s="158"/>
      <c r="N288" s="158"/>
      <c r="O288" s="237"/>
      <c r="P288" s="237"/>
      <c r="Q288" s="237"/>
      <c r="R288" s="237"/>
    </row>
    <row r="289" spans="1:18" ht="17.25" customHeight="1">
      <c r="A289" s="52"/>
      <c r="B289" s="52"/>
      <c r="C289" s="52">
        <v>4220</v>
      </c>
      <c r="D289" s="54" t="s">
        <v>251</v>
      </c>
      <c r="E289" s="168">
        <v>19000</v>
      </c>
      <c r="F289" s="168">
        <v>21000</v>
      </c>
      <c r="G289" s="382">
        <v>0</v>
      </c>
      <c r="H289" s="382"/>
      <c r="I289" s="158"/>
      <c r="J289" s="158"/>
      <c r="K289" s="158"/>
      <c r="L289" s="158"/>
      <c r="M289" s="158"/>
      <c r="N289" s="158"/>
      <c r="O289" s="237"/>
      <c r="P289" s="237"/>
      <c r="Q289" s="237"/>
      <c r="R289" s="237"/>
    </row>
    <row r="290" spans="1:18" ht="17.25" customHeight="1">
      <c r="A290" s="52"/>
      <c r="B290" s="52"/>
      <c r="C290" s="52">
        <v>4300</v>
      </c>
      <c r="D290" s="54" t="s">
        <v>178</v>
      </c>
      <c r="E290" s="168">
        <v>86600</v>
      </c>
      <c r="F290" s="168">
        <v>53800</v>
      </c>
      <c r="G290" s="382">
        <v>0</v>
      </c>
      <c r="H290" s="382"/>
      <c r="I290" s="158"/>
      <c r="J290" s="158"/>
      <c r="K290" s="158"/>
      <c r="L290" s="158"/>
      <c r="M290" s="158"/>
      <c r="N290" s="158"/>
      <c r="O290" s="237"/>
      <c r="P290" s="237"/>
      <c r="Q290" s="237"/>
      <c r="R290" s="237"/>
    </row>
    <row r="291" spans="1:18" ht="18.75" customHeight="1">
      <c r="A291" s="52"/>
      <c r="B291" s="52"/>
      <c r="C291" s="52">
        <v>4370</v>
      </c>
      <c r="D291" s="54" t="s">
        <v>201</v>
      </c>
      <c r="E291" s="168">
        <v>1000</v>
      </c>
      <c r="F291" s="168">
        <v>1200</v>
      </c>
      <c r="G291" s="382">
        <v>0</v>
      </c>
      <c r="H291" s="382"/>
      <c r="I291" s="158"/>
      <c r="J291" s="158"/>
      <c r="K291" s="158"/>
      <c r="L291" s="158"/>
      <c r="M291" s="158"/>
      <c r="N291" s="158"/>
      <c r="O291" s="237"/>
      <c r="P291" s="237"/>
      <c r="Q291" s="237"/>
      <c r="R291" s="237"/>
    </row>
    <row r="292" spans="1:18" ht="17.25" customHeight="1">
      <c r="A292" s="52"/>
      <c r="B292" s="52"/>
      <c r="C292" s="53" t="s">
        <v>202</v>
      </c>
      <c r="D292" s="54" t="s">
        <v>203</v>
      </c>
      <c r="E292" s="168">
        <v>1200</v>
      </c>
      <c r="F292" s="168">
        <v>1500</v>
      </c>
      <c r="G292" s="382">
        <v>0</v>
      </c>
      <c r="H292" s="382"/>
      <c r="I292" s="158"/>
      <c r="J292" s="158"/>
      <c r="K292" s="158"/>
      <c r="L292" s="158"/>
      <c r="M292" s="158"/>
      <c r="N292" s="158"/>
      <c r="O292" s="237"/>
      <c r="P292" s="237"/>
      <c r="Q292" s="237"/>
      <c r="R292" s="237"/>
    </row>
    <row r="293" spans="1:18" ht="17.25" customHeight="1">
      <c r="A293" s="52"/>
      <c r="B293" s="96">
        <v>85195</v>
      </c>
      <c r="C293" s="98"/>
      <c r="D293" s="99" t="s">
        <v>151</v>
      </c>
      <c r="E293" s="236">
        <f>SUM(E294:E296)</f>
        <v>4800</v>
      </c>
      <c r="F293" s="236">
        <f>SUM(F294:F296)</f>
        <v>6800</v>
      </c>
      <c r="G293" s="381">
        <f>SUM(G294:G296)</f>
        <v>300</v>
      </c>
      <c r="H293" s="381"/>
      <c r="I293" s="157"/>
      <c r="J293" s="157"/>
      <c r="K293" s="157"/>
      <c r="L293" s="157"/>
      <c r="M293" s="157"/>
      <c r="N293" s="157"/>
      <c r="O293" s="236"/>
      <c r="P293" s="236"/>
      <c r="Q293" s="236"/>
      <c r="R293" s="236"/>
    </row>
    <row r="294" spans="1:18" ht="17.25" customHeight="1">
      <c r="A294" s="52"/>
      <c r="B294" s="52"/>
      <c r="C294" s="53" t="s">
        <v>274</v>
      </c>
      <c r="D294" s="57" t="s">
        <v>189</v>
      </c>
      <c r="E294" s="168">
        <v>200</v>
      </c>
      <c r="F294" s="168">
        <v>200</v>
      </c>
      <c r="G294" s="382">
        <v>200</v>
      </c>
      <c r="H294" s="382"/>
      <c r="I294" s="158"/>
      <c r="J294" s="158"/>
      <c r="K294" s="158"/>
      <c r="L294" s="158"/>
      <c r="M294" s="158"/>
      <c r="N294" s="158"/>
      <c r="O294" s="237"/>
      <c r="P294" s="237"/>
      <c r="Q294" s="237"/>
      <c r="R294" s="237"/>
    </row>
    <row r="295" spans="1:18" ht="17.25" customHeight="1">
      <c r="A295" s="52"/>
      <c r="B295" s="52"/>
      <c r="C295" s="53" t="s">
        <v>209</v>
      </c>
      <c r="D295" s="57" t="s">
        <v>176</v>
      </c>
      <c r="E295" s="168">
        <v>520</v>
      </c>
      <c r="F295" s="168">
        <v>520</v>
      </c>
      <c r="G295" s="382">
        <v>20</v>
      </c>
      <c r="H295" s="382"/>
      <c r="I295" s="158"/>
      <c r="J295" s="158"/>
      <c r="K295" s="158"/>
      <c r="L295" s="158"/>
      <c r="M295" s="158"/>
      <c r="N295" s="158"/>
      <c r="O295" s="237"/>
      <c r="P295" s="237"/>
      <c r="Q295" s="237"/>
      <c r="R295" s="237"/>
    </row>
    <row r="296" spans="1:18" ht="17.25" customHeight="1">
      <c r="A296" s="52"/>
      <c r="B296" s="52"/>
      <c r="C296" s="53" t="s">
        <v>195</v>
      </c>
      <c r="D296" s="57" t="s">
        <v>178</v>
      </c>
      <c r="E296" s="168">
        <v>4080</v>
      </c>
      <c r="F296" s="168">
        <v>6080</v>
      </c>
      <c r="G296" s="382">
        <v>80</v>
      </c>
      <c r="H296" s="382"/>
      <c r="I296" s="158"/>
      <c r="J296" s="158"/>
      <c r="K296" s="158"/>
      <c r="L296" s="158"/>
      <c r="M296" s="158"/>
      <c r="N296" s="158"/>
      <c r="O296" s="237"/>
      <c r="P296" s="237"/>
      <c r="Q296" s="237"/>
      <c r="R296" s="237"/>
    </row>
    <row r="297" spans="1:18" ht="17.25" customHeight="1">
      <c r="A297" s="58">
        <v>852</v>
      </c>
      <c r="B297" s="58"/>
      <c r="C297" s="59"/>
      <c r="D297" s="60" t="s">
        <v>154</v>
      </c>
      <c r="E297" s="174">
        <f>SUM(E298+E300+E320+E323+E325+E327+E330+E351+E355+E365)</f>
        <v>11617372</v>
      </c>
      <c r="F297" s="174">
        <f>SUM(F298+F300+F320+F323+F325+F327+F330+F355+F365)</f>
        <v>10999180</v>
      </c>
      <c r="G297" s="378">
        <f>SUM(G298+G300+G320+G323+G325+G327+G330+G351+G355+G365)</f>
        <v>8423000</v>
      </c>
      <c r="H297" s="378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</row>
    <row r="298" spans="1:18" ht="18.75" customHeight="1">
      <c r="A298" s="64"/>
      <c r="B298" s="64">
        <v>85202</v>
      </c>
      <c r="C298" s="71"/>
      <c r="D298" s="66" t="s">
        <v>252</v>
      </c>
      <c r="E298" s="165">
        <f>SUM(E299)</f>
        <v>171370</v>
      </c>
      <c r="F298" s="165">
        <f>SUM(F299)</f>
        <v>132370</v>
      </c>
      <c r="G298" s="283">
        <f>SUM(G299)</f>
        <v>0</v>
      </c>
      <c r="H298" s="283"/>
      <c r="I298" s="165"/>
      <c r="J298" s="165"/>
      <c r="K298" s="165"/>
      <c r="L298" s="165"/>
      <c r="M298" s="165"/>
      <c r="N298" s="165"/>
      <c r="O298" s="244"/>
      <c r="P298" s="244"/>
      <c r="Q298" s="244"/>
      <c r="R298" s="244"/>
    </row>
    <row r="299" spans="1:18" ht="24" customHeight="1">
      <c r="A299" s="64"/>
      <c r="B299" s="64"/>
      <c r="C299" s="53" t="s">
        <v>253</v>
      </c>
      <c r="D299" s="54" t="s">
        <v>254</v>
      </c>
      <c r="E299" s="166">
        <v>171370</v>
      </c>
      <c r="F299" s="166">
        <v>132370</v>
      </c>
      <c r="G299" s="389">
        <v>0</v>
      </c>
      <c r="H299" s="389"/>
      <c r="I299" s="167"/>
      <c r="J299" s="167"/>
      <c r="K299" s="167"/>
      <c r="L299" s="167"/>
      <c r="M299" s="167"/>
      <c r="N299" s="167"/>
      <c r="O299" s="246"/>
      <c r="P299" s="246"/>
      <c r="Q299" s="246"/>
      <c r="R299" s="246"/>
    </row>
    <row r="300" spans="1:18" ht="26.25" customHeight="1">
      <c r="A300" s="64"/>
      <c r="B300" s="64">
        <v>85212</v>
      </c>
      <c r="C300" s="71"/>
      <c r="D300" s="66" t="s">
        <v>155</v>
      </c>
      <c r="E300" s="159">
        <f>SUM(E301:E319)</f>
        <v>5951209</v>
      </c>
      <c r="F300" s="159">
        <f>SUM(F301:F319)</f>
        <v>5991100</v>
      </c>
      <c r="G300" s="284">
        <f>SUM(G301:G319)</f>
        <v>5901000</v>
      </c>
      <c r="H300" s="284"/>
      <c r="I300" s="159"/>
      <c r="J300" s="159"/>
      <c r="K300" s="159"/>
      <c r="L300" s="159"/>
      <c r="M300" s="159"/>
      <c r="N300" s="159"/>
      <c r="O300" s="238"/>
      <c r="P300" s="238"/>
      <c r="Q300" s="238"/>
      <c r="R300" s="238"/>
    </row>
    <row r="301" spans="1:18" ht="27.75" customHeight="1">
      <c r="A301" s="52"/>
      <c r="B301" s="52"/>
      <c r="C301" s="53" t="s">
        <v>360</v>
      </c>
      <c r="D301" s="54" t="s">
        <v>429</v>
      </c>
      <c r="E301" s="158">
        <v>14400</v>
      </c>
      <c r="F301" s="237">
        <v>18000</v>
      </c>
      <c r="G301" s="285">
        <v>0</v>
      </c>
      <c r="H301" s="285"/>
      <c r="I301" s="158"/>
      <c r="J301" s="158"/>
      <c r="K301" s="158"/>
      <c r="L301" s="158"/>
      <c r="M301" s="158"/>
      <c r="N301" s="158"/>
      <c r="O301" s="237"/>
      <c r="P301" s="237"/>
      <c r="Q301" s="237"/>
      <c r="R301" s="237"/>
    </row>
    <row r="302" spans="1:18" ht="17.25" customHeight="1">
      <c r="A302" s="64"/>
      <c r="B302" s="64"/>
      <c r="C302" s="81" t="s">
        <v>229</v>
      </c>
      <c r="D302" s="79" t="s">
        <v>341</v>
      </c>
      <c r="E302" s="168">
        <v>284</v>
      </c>
      <c r="F302" s="168">
        <v>334</v>
      </c>
      <c r="G302" s="382">
        <v>300</v>
      </c>
      <c r="H302" s="382"/>
      <c r="I302" s="168"/>
      <c r="J302" s="168"/>
      <c r="K302" s="168"/>
      <c r="L302" s="168"/>
      <c r="M302" s="168"/>
      <c r="N302" s="168"/>
      <c r="O302" s="247"/>
      <c r="P302" s="247"/>
      <c r="Q302" s="247"/>
      <c r="R302" s="247"/>
    </row>
    <row r="303" spans="1:18" ht="17.25" customHeight="1">
      <c r="A303" s="52"/>
      <c r="B303" s="52"/>
      <c r="C303" s="52">
        <v>3110</v>
      </c>
      <c r="D303" s="54" t="s">
        <v>255</v>
      </c>
      <c r="E303" s="168">
        <v>5639292</v>
      </c>
      <c r="F303" s="168">
        <v>5663970</v>
      </c>
      <c r="G303" s="382">
        <v>5663970</v>
      </c>
      <c r="H303" s="382"/>
      <c r="I303" s="158"/>
      <c r="J303" s="158"/>
      <c r="K303" s="158"/>
      <c r="L303" s="158"/>
      <c r="M303" s="158"/>
      <c r="N303" s="158"/>
      <c r="O303" s="237"/>
      <c r="P303" s="237"/>
      <c r="Q303" s="237"/>
      <c r="R303" s="237"/>
    </row>
    <row r="304" spans="1:18" ht="17.25" customHeight="1">
      <c r="A304" s="52"/>
      <c r="B304" s="52"/>
      <c r="C304" s="52">
        <v>4010</v>
      </c>
      <c r="D304" s="54" t="s">
        <v>189</v>
      </c>
      <c r="E304" s="168">
        <v>137446</v>
      </c>
      <c r="F304" s="168">
        <v>141809</v>
      </c>
      <c r="G304" s="382">
        <v>114809</v>
      </c>
      <c r="H304" s="382"/>
      <c r="I304" s="158"/>
      <c r="J304" s="158"/>
      <c r="K304" s="158"/>
      <c r="L304" s="158"/>
      <c r="M304" s="158"/>
      <c r="N304" s="158"/>
      <c r="O304" s="237"/>
      <c r="P304" s="237"/>
      <c r="Q304" s="237"/>
      <c r="R304" s="237"/>
    </row>
    <row r="305" spans="1:18" ht="17.25" customHeight="1">
      <c r="A305" s="52"/>
      <c r="B305" s="52"/>
      <c r="C305" s="52">
        <v>4040</v>
      </c>
      <c r="D305" s="54" t="s">
        <v>190</v>
      </c>
      <c r="E305" s="168">
        <v>10494</v>
      </c>
      <c r="F305" s="168">
        <v>12500</v>
      </c>
      <c r="G305" s="382">
        <v>9500</v>
      </c>
      <c r="H305" s="382"/>
      <c r="I305" s="158"/>
      <c r="J305" s="158"/>
      <c r="K305" s="158"/>
      <c r="L305" s="158"/>
      <c r="M305" s="158"/>
      <c r="N305" s="158"/>
      <c r="O305" s="237"/>
      <c r="P305" s="237"/>
      <c r="Q305" s="237"/>
      <c r="R305" s="237"/>
    </row>
    <row r="306" spans="1:18" ht="17.25" customHeight="1">
      <c r="A306" s="52"/>
      <c r="B306" s="52"/>
      <c r="C306" s="52">
        <v>4110</v>
      </c>
      <c r="D306" s="54" t="s">
        <v>191</v>
      </c>
      <c r="E306" s="168">
        <v>82472</v>
      </c>
      <c r="F306" s="168">
        <v>89600</v>
      </c>
      <c r="G306" s="382">
        <v>85000</v>
      </c>
      <c r="H306" s="382"/>
      <c r="I306" s="158"/>
      <c r="J306" s="158"/>
      <c r="K306" s="158"/>
      <c r="L306" s="158"/>
      <c r="M306" s="158"/>
      <c r="N306" s="158"/>
      <c r="O306" s="237"/>
      <c r="P306" s="237"/>
      <c r="Q306" s="237"/>
      <c r="R306" s="237"/>
    </row>
    <row r="307" spans="1:18" ht="17.25" customHeight="1">
      <c r="A307" s="52"/>
      <c r="B307" s="52"/>
      <c r="C307" s="52">
        <v>4120</v>
      </c>
      <c r="D307" s="57" t="s">
        <v>192</v>
      </c>
      <c r="E307" s="168">
        <v>3620</v>
      </c>
      <c r="F307" s="168">
        <v>3900</v>
      </c>
      <c r="G307" s="382">
        <v>3200</v>
      </c>
      <c r="H307" s="382"/>
      <c r="I307" s="158"/>
      <c r="J307" s="158"/>
      <c r="K307" s="158"/>
      <c r="L307" s="158"/>
      <c r="M307" s="158"/>
      <c r="N307" s="158"/>
      <c r="O307" s="237"/>
      <c r="P307" s="237"/>
      <c r="Q307" s="237"/>
      <c r="R307" s="237"/>
    </row>
    <row r="308" spans="1:18" ht="18.75" customHeight="1">
      <c r="A308" s="52"/>
      <c r="B308" s="52"/>
      <c r="C308" s="52">
        <v>4140</v>
      </c>
      <c r="D308" s="54" t="s">
        <v>213</v>
      </c>
      <c r="E308" s="168">
        <v>4090</v>
      </c>
      <c r="F308" s="168">
        <v>4600</v>
      </c>
      <c r="G308" s="382">
        <v>2900</v>
      </c>
      <c r="H308" s="382"/>
      <c r="I308" s="158"/>
      <c r="J308" s="158"/>
      <c r="K308" s="158"/>
      <c r="L308" s="158"/>
      <c r="M308" s="158"/>
      <c r="N308" s="158"/>
      <c r="O308" s="237"/>
      <c r="P308" s="237"/>
      <c r="Q308" s="237"/>
      <c r="R308" s="237"/>
    </row>
    <row r="309" spans="1:18" ht="17.25" customHeight="1">
      <c r="A309" s="52"/>
      <c r="B309" s="52"/>
      <c r="C309" s="52">
        <v>4210</v>
      </c>
      <c r="D309" s="54" t="s">
        <v>176</v>
      </c>
      <c r="E309" s="168">
        <v>30527</v>
      </c>
      <c r="F309" s="168">
        <v>25827</v>
      </c>
      <c r="G309" s="382">
        <v>6027</v>
      </c>
      <c r="H309" s="382"/>
      <c r="I309" s="158"/>
      <c r="J309" s="158"/>
      <c r="K309" s="158"/>
      <c r="L309" s="158"/>
      <c r="M309" s="158"/>
      <c r="N309" s="158"/>
      <c r="O309" s="237"/>
      <c r="P309" s="237"/>
      <c r="Q309" s="237"/>
      <c r="R309" s="237"/>
    </row>
    <row r="310" spans="1:18" ht="17.25" customHeight="1">
      <c r="A310" s="52"/>
      <c r="B310" s="52"/>
      <c r="C310" s="52">
        <v>4260</v>
      </c>
      <c r="D310" s="54" t="s">
        <v>193</v>
      </c>
      <c r="E310" s="168">
        <v>500</v>
      </c>
      <c r="F310" s="168">
        <v>500</v>
      </c>
      <c r="G310" s="382">
        <v>500</v>
      </c>
      <c r="H310" s="382"/>
      <c r="I310" s="158"/>
      <c r="J310" s="158"/>
      <c r="K310" s="158"/>
      <c r="L310" s="158"/>
      <c r="M310" s="158"/>
      <c r="N310" s="158"/>
      <c r="O310" s="237"/>
      <c r="P310" s="237"/>
      <c r="Q310" s="237"/>
      <c r="R310" s="237"/>
    </row>
    <row r="311" spans="1:18" ht="17.25" customHeight="1">
      <c r="A311" s="52"/>
      <c r="B311" s="52"/>
      <c r="C311" s="52">
        <v>4270</v>
      </c>
      <c r="D311" s="54" t="s">
        <v>177</v>
      </c>
      <c r="E311" s="168">
        <v>300</v>
      </c>
      <c r="F311" s="168">
        <v>300</v>
      </c>
      <c r="G311" s="382">
        <v>300</v>
      </c>
      <c r="H311" s="382"/>
      <c r="I311" s="158"/>
      <c r="J311" s="158"/>
      <c r="K311" s="158"/>
      <c r="L311" s="158"/>
      <c r="M311" s="158"/>
      <c r="N311" s="158"/>
      <c r="O311" s="237"/>
      <c r="P311" s="237"/>
      <c r="Q311" s="237"/>
      <c r="R311" s="237"/>
    </row>
    <row r="312" spans="1:18" ht="17.25" customHeight="1">
      <c r="A312" s="52"/>
      <c r="B312" s="52"/>
      <c r="C312" s="52">
        <v>4280</v>
      </c>
      <c r="D312" s="54" t="s">
        <v>194</v>
      </c>
      <c r="E312" s="168">
        <v>240</v>
      </c>
      <c r="F312" s="168">
        <v>310</v>
      </c>
      <c r="G312" s="382">
        <v>250</v>
      </c>
      <c r="H312" s="382"/>
      <c r="I312" s="158"/>
      <c r="J312" s="158"/>
      <c r="K312" s="158"/>
      <c r="L312" s="158"/>
      <c r="M312" s="158"/>
      <c r="N312" s="158"/>
      <c r="O312" s="237"/>
      <c r="P312" s="237"/>
      <c r="Q312" s="237"/>
      <c r="R312" s="237"/>
    </row>
    <row r="313" spans="1:18" ht="17.25" customHeight="1">
      <c r="A313" s="50"/>
      <c r="B313" s="52"/>
      <c r="C313" s="53" t="s">
        <v>185</v>
      </c>
      <c r="D313" s="54" t="s">
        <v>178</v>
      </c>
      <c r="E313" s="168">
        <v>16018</v>
      </c>
      <c r="F313" s="168">
        <v>13958</v>
      </c>
      <c r="G313" s="382">
        <v>5800</v>
      </c>
      <c r="H313" s="382"/>
      <c r="I313" s="158"/>
      <c r="J313" s="158"/>
      <c r="K313" s="158"/>
      <c r="L313" s="158"/>
      <c r="M313" s="158"/>
      <c r="N313" s="158"/>
      <c r="O313" s="237"/>
      <c r="P313" s="237"/>
      <c r="Q313" s="237"/>
      <c r="R313" s="237"/>
    </row>
    <row r="314" spans="1:18" ht="17.25" customHeight="1">
      <c r="A314" s="50"/>
      <c r="B314" s="52"/>
      <c r="C314" s="53" t="s">
        <v>196</v>
      </c>
      <c r="D314" s="54" t="s">
        <v>243</v>
      </c>
      <c r="E314" s="168">
        <v>705</v>
      </c>
      <c r="F314" s="168">
        <v>1000</v>
      </c>
      <c r="G314" s="382">
        <v>1000</v>
      </c>
      <c r="H314" s="382"/>
      <c r="I314" s="158"/>
      <c r="J314" s="158"/>
      <c r="K314" s="158"/>
      <c r="L314" s="158"/>
      <c r="M314" s="158"/>
      <c r="N314" s="158"/>
      <c r="O314" s="237"/>
      <c r="P314" s="237"/>
      <c r="Q314" s="237"/>
      <c r="R314" s="237"/>
    </row>
    <row r="315" spans="1:18" ht="15" customHeight="1">
      <c r="A315" s="50"/>
      <c r="B315" s="52"/>
      <c r="C315" s="53" t="s">
        <v>200</v>
      </c>
      <c r="D315" s="54" t="s">
        <v>201</v>
      </c>
      <c r="E315" s="168">
        <v>1677</v>
      </c>
      <c r="F315" s="168">
        <v>1700</v>
      </c>
      <c r="G315" s="382">
        <v>1200</v>
      </c>
      <c r="H315" s="382"/>
      <c r="I315" s="158"/>
      <c r="J315" s="158"/>
      <c r="K315" s="158"/>
      <c r="L315" s="158"/>
      <c r="M315" s="158"/>
      <c r="N315" s="158"/>
      <c r="O315" s="237"/>
      <c r="P315" s="237"/>
      <c r="Q315" s="237"/>
      <c r="R315" s="237"/>
    </row>
    <row r="316" spans="1:18" ht="17.25" customHeight="1">
      <c r="A316" s="50"/>
      <c r="B316" s="52"/>
      <c r="C316" s="53" t="s">
        <v>202</v>
      </c>
      <c r="D316" s="54" t="s">
        <v>203</v>
      </c>
      <c r="E316" s="168">
        <v>700</v>
      </c>
      <c r="F316" s="168">
        <v>800</v>
      </c>
      <c r="G316" s="382">
        <v>600</v>
      </c>
      <c r="H316" s="382"/>
      <c r="I316" s="158"/>
      <c r="J316" s="158"/>
      <c r="K316" s="158"/>
      <c r="L316" s="158"/>
      <c r="M316" s="158"/>
      <c r="N316" s="158"/>
      <c r="O316" s="237"/>
      <c r="P316" s="237"/>
      <c r="Q316" s="237"/>
      <c r="R316" s="237"/>
    </row>
    <row r="317" spans="1:18" ht="17.25" customHeight="1">
      <c r="A317" s="52"/>
      <c r="B317" s="52"/>
      <c r="C317" s="52">
        <v>4440</v>
      </c>
      <c r="D317" s="54" t="s">
        <v>205</v>
      </c>
      <c r="E317" s="168">
        <v>3144</v>
      </c>
      <c r="F317" s="168">
        <v>4192</v>
      </c>
      <c r="G317" s="382">
        <v>3144</v>
      </c>
      <c r="H317" s="382"/>
      <c r="I317" s="158"/>
      <c r="J317" s="158"/>
      <c r="K317" s="158"/>
      <c r="L317" s="158"/>
      <c r="M317" s="158"/>
      <c r="N317" s="158"/>
      <c r="O317" s="237"/>
      <c r="P317" s="237"/>
      <c r="Q317" s="237"/>
      <c r="R317" s="237"/>
    </row>
    <row r="318" spans="1:18" ht="23.25" customHeight="1">
      <c r="A318" s="52"/>
      <c r="B318" s="52"/>
      <c r="C318" s="52">
        <v>4560</v>
      </c>
      <c r="D318" s="54" t="s">
        <v>430</v>
      </c>
      <c r="E318" s="168">
        <v>2100</v>
      </c>
      <c r="F318" s="247">
        <v>4100</v>
      </c>
      <c r="G318" s="382">
        <v>0</v>
      </c>
      <c r="H318" s="382"/>
      <c r="I318" s="158"/>
      <c r="J318" s="158"/>
      <c r="K318" s="158"/>
      <c r="L318" s="158"/>
      <c r="M318" s="158"/>
      <c r="N318" s="158"/>
      <c r="O318" s="237"/>
      <c r="P318" s="237"/>
      <c r="Q318" s="237"/>
      <c r="R318" s="237"/>
    </row>
    <row r="319" spans="1:18" ht="16.5" customHeight="1">
      <c r="A319" s="52"/>
      <c r="B319" s="52"/>
      <c r="C319" s="52">
        <v>4700</v>
      </c>
      <c r="D319" s="57" t="s">
        <v>207</v>
      </c>
      <c r="E319" s="168">
        <v>3200</v>
      </c>
      <c r="F319" s="168">
        <v>3700</v>
      </c>
      <c r="G319" s="382">
        <v>2500</v>
      </c>
      <c r="H319" s="382"/>
      <c r="I319" s="158"/>
      <c r="J319" s="158"/>
      <c r="K319" s="158"/>
      <c r="L319" s="158"/>
      <c r="M319" s="158"/>
      <c r="N319" s="158"/>
      <c r="O319" s="237"/>
      <c r="P319" s="237"/>
      <c r="Q319" s="237"/>
      <c r="R319" s="237"/>
    </row>
    <row r="320" spans="1:18" ht="26.25" customHeight="1">
      <c r="A320" s="64"/>
      <c r="B320" s="64">
        <v>85213</v>
      </c>
      <c r="C320" s="64"/>
      <c r="D320" s="66" t="s">
        <v>156</v>
      </c>
      <c r="E320" s="159">
        <f>SUM(E321:E322)</f>
        <v>83500</v>
      </c>
      <c r="F320" s="159">
        <f>SUM(F321:F322)</f>
        <v>87100</v>
      </c>
      <c r="G320" s="284">
        <f>SUM(G321:G322)</f>
        <v>87100</v>
      </c>
      <c r="H320" s="284"/>
      <c r="I320" s="159"/>
      <c r="J320" s="159"/>
      <c r="K320" s="159"/>
      <c r="L320" s="159"/>
      <c r="M320" s="159"/>
      <c r="N320" s="159"/>
      <c r="O320" s="238"/>
      <c r="P320" s="238"/>
      <c r="Q320" s="238"/>
      <c r="R320" s="238"/>
    </row>
    <row r="321" spans="1:18" ht="17.25" customHeight="1">
      <c r="A321" s="52"/>
      <c r="B321" s="52"/>
      <c r="C321" s="52">
        <v>4130</v>
      </c>
      <c r="D321" s="54" t="s">
        <v>256</v>
      </c>
      <c r="E321" s="168">
        <v>83500</v>
      </c>
      <c r="F321" s="168">
        <v>15000</v>
      </c>
      <c r="G321" s="382">
        <v>15000</v>
      </c>
      <c r="H321" s="382"/>
      <c r="I321" s="158"/>
      <c r="J321" s="158"/>
      <c r="K321" s="158"/>
      <c r="L321" s="158"/>
      <c r="M321" s="158"/>
      <c r="N321" s="158"/>
      <c r="O321" s="237"/>
      <c r="P321" s="237"/>
      <c r="Q321" s="237"/>
      <c r="R321" s="237"/>
    </row>
    <row r="322" spans="1:18" ht="17.25" customHeight="1">
      <c r="A322" s="52"/>
      <c r="B322" s="52"/>
      <c r="C322" s="52">
        <v>4130</v>
      </c>
      <c r="D322" s="54" t="s">
        <v>256</v>
      </c>
      <c r="E322" s="168">
        <v>0</v>
      </c>
      <c r="F322" s="168">
        <v>72100</v>
      </c>
      <c r="G322" s="382">
        <v>72100</v>
      </c>
      <c r="H322" s="382"/>
      <c r="I322" s="158"/>
      <c r="J322" s="158"/>
      <c r="K322" s="158"/>
      <c r="L322" s="158"/>
      <c r="M322" s="158"/>
      <c r="N322" s="158"/>
      <c r="O322" s="237"/>
      <c r="P322" s="237"/>
      <c r="Q322" s="237"/>
      <c r="R322" s="237"/>
    </row>
    <row r="323" spans="1:18" ht="17.25" customHeight="1">
      <c r="A323" s="50"/>
      <c r="B323" s="50">
        <v>85214</v>
      </c>
      <c r="C323" s="50"/>
      <c r="D323" s="51" t="s">
        <v>157</v>
      </c>
      <c r="E323" s="160">
        <f>SUM(E324:E324)</f>
        <v>1614755</v>
      </c>
      <c r="F323" s="160">
        <f>SUM(F324:F324)</f>
        <v>1051200</v>
      </c>
      <c r="G323" s="383">
        <f>SUM(G324:G324)</f>
        <v>1051200</v>
      </c>
      <c r="H323" s="383"/>
      <c r="I323" s="160"/>
      <c r="J323" s="160"/>
      <c r="K323" s="160"/>
      <c r="L323" s="160"/>
      <c r="M323" s="160"/>
      <c r="N323" s="160"/>
      <c r="O323" s="239"/>
      <c r="P323" s="239"/>
      <c r="Q323" s="239"/>
      <c r="R323" s="239"/>
    </row>
    <row r="324" spans="1:18" ht="17.25" customHeight="1">
      <c r="A324" s="50"/>
      <c r="B324" s="52"/>
      <c r="C324" s="52">
        <v>3110</v>
      </c>
      <c r="D324" s="54" t="s">
        <v>257</v>
      </c>
      <c r="E324" s="168">
        <v>1614755</v>
      </c>
      <c r="F324" s="168">
        <v>1051200</v>
      </c>
      <c r="G324" s="382">
        <v>1051200</v>
      </c>
      <c r="H324" s="382"/>
      <c r="I324" s="158"/>
      <c r="J324" s="158"/>
      <c r="K324" s="158"/>
      <c r="L324" s="158"/>
      <c r="M324" s="158"/>
      <c r="N324" s="158"/>
      <c r="O324" s="237"/>
      <c r="P324" s="237"/>
      <c r="Q324" s="237"/>
      <c r="R324" s="237"/>
    </row>
    <row r="325" spans="1:18" ht="17.25" customHeight="1">
      <c r="A325" s="64"/>
      <c r="B325" s="64">
        <v>85215</v>
      </c>
      <c r="C325" s="64"/>
      <c r="D325" s="66" t="s">
        <v>258</v>
      </c>
      <c r="E325" s="159">
        <f>SUM(E326)</f>
        <v>722480</v>
      </c>
      <c r="F325" s="159">
        <f>SUM(F326)</f>
        <v>750000</v>
      </c>
      <c r="G325" s="284">
        <f>SUM(G326)</f>
        <v>0</v>
      </c>
      <c r="H325" s="284"/>
      <c r="I325" s="159"/>
      <c r="J325" s="159"/>
      <c r="K325" s="159"/>
      <c r="L325" s="159"/>
      <c r="M325" s="159"/>
      <c r="N325" s="159"/>
      <c r="O325" s="238"/>
      <c r="P325" s="238"/>
      <c r="Q325" s="238"/>
      <c r="R325" s="238"/>
    </row>
    <row r="326" spans="1:18" ht="17.25" customHeight="1">
      <c r="A326" s="52"/>
      <c r="B326" s="52"/>
      <c r="C326" s="52">
        <v>3110</v>
      </c>
      <c r="D326" s="54" t="s">
        <v>257</v>
      </c>
      <c r="E326" s="168">
        <v>722480</v>
      </c>
      <c r="F326" s="168">
        <v>750000</v>
      </c>
      <c r="G326" s="382">
        <v>0</v>
      </c>
      <c r="H326" s="382"/>
      <c r="I326" s="158"/>
      <c r="J326" s="158"/>
      <c r="K326" s="158"/>
      <c r="L326" s="158"/>
      <c r="M326" s="158"/>
      <c r="N326" s="158"/>
      <c r="O326" s="237"/>
      <c r="P326" s="237"/>
      <c r="Q326" s="237"/>
      <c r="R326" s="237"/>
    </row>
    <row r="327" spans="1:18" ht="17.25" customHeight="1">
      <c r="A327" s="64"/>
      <c r="B327" s="64">
        <v>85216</v>
      </c>
      <c r="C327" s="64"/>
      <c r="D327" s="66" t="s">
        <v>366</v>
      </c>
      <c r="E327" s="159">
        <f>SUM(E328:E329)</f>
        <v>680268</v>
      </c>
      <c r="F327" s="159">
        <f>SUM(F328:F329)</f>
        <v>655000</v>
      </c>
      <c r="G327" s="284">
        <f>SUM(G328:G329)</f>
        <v>650000</v>
      </c>
      <c r="H327" s="284"/>
      <c r="I327" s="159"/>
      <c r="J327" s="159"/>
      <c r="K327" s="159"/>
      <c r="L327" s="159"/>
      <c r="M327" s="159"/>
      <c r="N327" s="159"/>
      <c r="O327" s="238"/>
      <c r="P327" s="238"/>
      <c r="Q327" s="238"/>
      <c r="R327" s="238"/>
    </row>
    <row r="328" spans="1:18" ht="17.25" customHeight="1">
      <c r="A328" s="52"/>
      <c r="B328" s="52"/>
      <c r="C328" s="52">
        <v>2910</v>
      </c>
      <c r="D328" s="54" t="s">
        <v>361</v>
      </c>
      <c r="E328" s="158">
        <v>5000</v>
      </c>
      <c r="F328" s="237">
        <v>5000</v>
      </c>
      <c r="G328" s="285">
        <v>0</v>
      </c>
      <c r="H328" s="285"/>
      <c r="I328" s="158"/>
      <c r="J328" s="158"/>
      <c r="K328" s="158"/>
      <c r="L328" s="158"/>
      <c r="M328" s="158"/>
      <c r="N328" s="158"/>
      <c r="O328" s="237"/>
      <c r="P328" s="237"/>
      <c r="Q328" s="237"/>
      <c r="R328" s="237"/>
    </row>
    <row r="329" spans="1:18" ht="17.25" customHeight="1">
      <c r="A329" s="52"/>
      <c r="B329" s="52"/>
      <c r="C329" s="52">
        <v>3110</v>
      </c>
      <c r="D329" s="54" t="s">
        <v>257</v>
      </c>
      <c r="E329" s="168">
        <v>675268</v>
      </c>
      <c r="F329" s="168">
        <v>650000</v>
      </c>
      <c r="G329" s="382">
        <v>650000</v>
      </c>
      <c r="H329" s="382"/>
      <c r="I329" s="158"/>
      <c r="J329" s="158"/>
      <c r="K329" s="158"/>
      <c r="L329" s="158"/>
      <c r="M329" s="158"/>
      <c r="N329" s="158"/>
      <c r="O329" s="237"/>
      <c r="P329" s="237"/>
      <c r="Q329" s="237"/>
      <c r="R329" s="237"/>
    </row>
    <row r="330" spans="1:18" ht="15" customHeight="1">
      <c r="A330" s="64"/>
      <c r="B330" s="64">
        <v>85219</v>
      </c>
      <c r="C330" s="64"/>
      <c r="D330" s="66" t="s">
        <v>158</v>
      </c>
      <c r="E330" s="160">
        <f>SUM(E331:E350)</f>
        <v>981962</v>
      </c>
      <c r="F330" s="160">
        <f>SUM(F331:F350)</f>
        <v>984761</v>
      </c>
      <c r="G330" s="383">
        <f>SUM(G331:G350)</f>
        <v>492100</v>
      </c>
      <c r="H330" s="383"/>
      <c r="I330" s="160"/>
      <c r="J330" s="160"/>
      <c r="K330" s="160"/>
      <c r="L330" s="160"/>
      <c r="M330" s="160"/>
      <c r="N330" s="160"/>
      <c r="O330" s="239"/>
      <c r="P330" s="239"/>
      <c r="Q330" s="239"/>
      <c r="R330" s="239"/>
    </row>
    <row r="331" spans="1:18" ht="17.25" customHeight="1">
      <c r="A331" s="52"/>
      <c r="B331" s="52"/>
      <c r="C331" s="52">
        <v>3020</v>
      </c>
      <c r="D331" s="54" t="s">
        <v>341</v>
      </c>
      <c r="E331" s="162">
        <v>1000</v>
      </c>
      <c r="F331" s="162">
        <v>1000</v>
      </c>
      <c r="G331" s="384">
        <v>0</v>
      </c>
      <c r="H331" s="384"/>
      <c r="I331" s="161"/>
      <c r="J331" s="161"/>
      <c r="K331" s="161"/>
      <c r="L331" s="161"/>
      <c r="M331" s="161"/>
      <c r="N331" s="161"/>
      <c r="O331" s="240"/>
      <c r="P331" s="240"/>
      <c r="Q331" s="240"/>
      <c r="R331" s="240"/>
    </row>
    <row r="332" spans="1:18" ht="17.25" customHeight="1">
      <c r="A332" s="52"/>
      <c r="B332" s="83"/>
      <c r="C332" s="100" t="s">
        <v>230</v>
      </c>
      <c r="D332" s="54" t="s">
        <v>189</v>
      </c>
      <c r="E332" s="166">
        <v>661190</v>
      </c>
      <c r="F332" s="166">
        <v>646680</v>
      </c>
      <c r="G332" s="389">
        <v>492100</v>
      </c>
      <c r="H332" s="389"/>
      <c r="I332" s="167"/>
      <c r="J332" s="167"/>
      <c r="K332" s="167"/>
      <c r="L332" s="167"/>
      <c r="M332" s="167"/>
      <c r="N332" s="167"/>
      <c r="O332" s="246"/>
      <c r="P332" s="246"/>
      <c r="Q332" s="246"/>
      <c r="R332" s="246"/>
    </row>
    <row r="333" spans="1:18" ht="17.25" customHeight="1">
      <c r="A333" s="83"/>
      <c r="B333" s="83"/>
      <c r="C333" s="100" t="s">
        <v>231</v>
      </c>
      <c r="D333" s="54" t="s">
        <v>190</v>
      </c>
      <c r="E333" s="166">
        <v>42746</v>
      </c>
      <c r="F333" s="166">
        <v>55000</v>
      </c>
      <c r="G333" s="389">
        <v>0</v>
      </c>
      <c r="H333" s="389"/>
      <c r="I333" s="167"/>
      <c r="J333" s="167"/>
      <c r="K333" s="167"/>
      <c r="L333" s="167"/>
      <c r="M333" s="167"/>
      <c r="N333" s="167"/>
      <c r="O333" s="246"/>
      <c r="P333" s="246"/>
      <c r="Q333" s="246"/>
      <c r="R333" s="246"/>
    </row>
    <row r="334" spans="1:18" ht="17.25" customHeight="1">
      <c r="A334" s="83"/>
      <c r="B334" s="83"/>
      <c r="C334" s="100" t="s">
        <v>232</v>
      </c>
      <c r="D334" s="54" t="s">
        <v>191</v>
      </c>
      <c r="E334" s="166">
        <v>100885</v>
      </c>
      <c r="F334" s="166">
        <v>110000</v>
      </c>
      <c r="G334" s="389">
        <v>0</v>
      </c>
      <c r="H334" s="389"/>
      <c r="I334" s="167"/>
      <c r="J334" s="167"/>
      <c r="K334" s="167"/>
      <c r="L334" s="167"/>
      <c r="M334" s="167"/>
      <c r="N334" s="167"/>
      <c r="O334" s="246"/>
      <c r="P334" s="246"/>
      <c r="Q334" s="246"/>
      <c r="R334" s="246"/>
    </row>
    <row r="335" spans="1:18" ht="17.25" customHeight="1">
      <c r="A335" s="83"/>
      <c r="B335" s="83"/>
      <c r="C335" s="100" t="s">
        <v>233</v>
      </c>
      <c r="D335" s="54" t="s">
        <v>192</v>
      </c>
      <c r="E335" s="166">
        <v>16014</v>
      </c>
      <c r="F335" s="166">
        <v>17500</v>
      </c>
      <c r="G335" s="389">
        <v>0</v>
      </c>
      <c r="H335" s="389"/>
      <c r="I335" s="167"/>
      <c r="J335" s="167"/>
      <c r="K335" s="167"/>
      <c r="L335" s="167"/>
      <c r="M335" s="167"/>
      <c r="N335" s="167"/>
      <c r="O335" s="246"/>
      <c r="P335" s="246"/>
      <c r="Q335" s="246"/>
      <c r="R335" s="246"/>
    </row>
    <row r="336" spans="1:18" ht="17.25" customHeight="1">
      <c r="A336" s="83"/>
      <c r="B336" s="83"/>
      <c r="C336" s="100" t="s">
        <v>259</v>
      </c>
      <c r="D336" s="57" t="s">
        <v>213</v>
      </c>
      <c r="E336" s="166">
        <v>17340</v>
      </c>
      <c r="F336" s="166">
        <v>17340</v>
      </c>
      <c r="G336" s="389">
        <v>0</v>
      </c>
      <c r="H336" s="389"/>
      <c r="I336" s="167"/>
      <c r="J336" s="167"/>
      <c r="K336" s="167"/>
      <c r="L336" s="167"/>
      <c r="M336" s="167"/>
      <c r="N336" s="167"/>
      <c r="O336" s="246"/>
      <c r="P336" s="246"/>
      <c r="Q336" s="246"/>
      <c r="R336" s="246"/>
    </row>
    <row r="337" spans="1:18" ht="17.25" customHeight="1">
      <c r="A337" s="83"/>
      <c r="B337" s="83"/>
      <c r="C337" s="100" t="s">
        <v>184</v>
      </c>
      <c r="D337" s="54" t="s">
        <v>214</v>
      </c>
      <c r="E337" s="166">
        <v>3475</v>
      </c>
      <c r="F337" s="166">
        <v>3475</v>
      </c>
      <c r="G337" s="389">
        <v>0</v>
      </c>
      <c r="H337" s="389"/>
      <c r="I337" s="167"/>
      <c r="J337" s="167"/>
      <c r="K337" s="167"/>
      <c r="L337" s="167"/>
      <c r="M337" s="167"/>
      <c r="N337" s="167"/>
      <c r="O337" s="246"/>
      <c r="P337" s="246"/>
      <c r="Q337" s="246"/>
      <c r="R337" s="246"/>
    </row>
    <row r="338" spans="1:18" ht="17.25" customHeight="1">
      <c r="A338" s="83"/>
      <c r="B338" s="83"/>
      <c r="C338" s="83">
        <v>4210</v>
      </c>
      <c r="D338" s="54" t="s">
        <v>176</v>
      </c>
      <c r="E338" s="166">
        <v>68456</v>
      </c>
      <c r="F338" s="166">
        <v>63950</v>
      </c>
      <c r="G338" s="389">
        <v>0</v>
      </c>
      <c r="H338" s="389"/>
      <c r="I338" s="167"/>
      <c r="J338" s="167"/>
      <c r="K338" s="167"/>
      <c r="L338" s="167"/>
      <c r="M338" s="167"/>
      <c r="N338" s="167"/>
      <c r="O338" s="246"/>
      <c r="P338" s="246"/>
      <c r="Q338" s="246"/>
      <c r="R338" s="246"/>
    </row>
    <row r="339" spans="1:18" ht="17.25" customHeight="1">
      <c r="A339" s="83"/>
      <c r="B339" s="83"/>
      <c r="C339" s="83">
        <v>4260</v>
      </c>
      <c r="D339" s="54" t="s">
        <v>193</v>
      </c>
      <c r="E339" s="166">
        <v>17300</v>
      </c>
      <c r="F339" s="166">
        <v>20000</v>
      </c>
      <c r="G339" s="389">
        <v>0</v>
      </c>
      <c r="H339" s="389"/>
      <c r="I339" s="167"/>
      <c r="J339" s="167"/>
      <c r="K339" s="167"/>
      <c r="L339" s="167"/>
      <c r="M339" s="167"/>
      <c r="N339" s="167"/>
      <c r="O339" s="246"/>
      <c r="P339" s="246"/>
      <c r="Q339" s="246"/>
      <c r="R339" s="246"/>
    </row>
    <row r="340" spans="1:18" ht="17.25" customHeight="1">
      <c r="A340" s="83"/>
      <c r="B340" s="83"/>
      <c r="C340" s="83">
        <v>4270</v>
      </c>
      <c r="D340" s="54" t="s">
        <v>177</v>
      </c>
      <c r="E340" s="166">
        <v>420</v>
      </c>
      <c r="F340" s="166">
        <v>420</v>
      </c>
      <c r="G340" s="389">
        <v>0</v>
      </c>
      <c r="H340" s="389"/>
      <c r="I340" s="167"/>
      <c r="J340" s="167"/>
      <c r="K340" s="167"/>
      <c r="L340" s="167"/>
      <c r="M340" s="167"/>
      <c r="N340" s="167"/>
      <c r="O340" s="246"/>
      <c r="P340" s="246"/>
      <c r="Q340" s="246"/>
      <c r="R340" s="246"/>
    </row>
    <row r="341" spans="1:18" ht="17.25" customHeight="1">
      <c r="A341" s="83"/>
      <c r="B341" s="83"/>
      <c r="C341" s="83">
        <v>4280</v>
      </c>
      <c r="D341" s="54" t="s">
        <v>194</v>
      </c>
      <c r="E341" s="166">
        <v>360</v>
      </c>
      <c r="F341" s="166">
        <v>520</v>
      </c>
      <c r="G341" s="389">
        <v>0</v>
      </c>
      <c r="H341" s="389"/>
      <c r="I341" s="167"/>
      <c r="J341" s="167"/>
      <c r="K341" s="167"/>
      <c r="L341" s="167"/>
      <c r="M341" s="167"/>
      <c r="N341" s="167"/>
      <c r="O341" s="246"/>
      <c r="P341" s="246"/>
      <c r="Q341" s="246"/>
      <c r="R341" s="246"/>
    </row>
    <row r="342" spans="1:18" ht="17.25" customHeight="1">
      <c r="A342" s="83"/>
      <c r="B342" s="83"/>
      <c r="C342" s="83">
        <v>4300</v>
      </c>
      <c r="D342" s="54" t="s">
        <v>178</v>
      </c>
      <c r="E342" s="166">
        <v>15900</v>
      </c>
      <c r="F342" s="166">
        <v>18000</v>
      </c>
      <c r="G342" s="389">
        <v>0</v>
      </c>
      <c r="H342" s="389"/>
      <c r="I342" s="167"/>
      <c r="J342" s="167"/>
      <c r="K342" s="167"/>
      <c r="L342" s="167"/>
      <c r="M342" s="167"/>
      <c r="N342" s="167"/>
      <c r="O342" s="246"/>
      <c r="P342" s="246"/>
      <c r="Q342" s="246"/>
      <c r="R342" s="246"/>
    </row>
    <row r="343" spans="1:18" ht="17.25" customHeight="1">
      <c r="A343" s="83"/>
      <c r="B343" s="83"/>
      <c r="C343" s="83">
        <v>4350</v>
      </c>
      <c r="D343" s="54" t="s">
        <v>243</v>
      </c>
      <c r="E343" s="166">
        <v>1680</v>
      </c>
      <c r="F343" s="166">
        <v>1680</v>
      </c>
      <c r="G343" s="389">
        <v>0</v>
      </c>
      <c r="H343" s="389"/>
      <c r="I343" s="167"/>
      <c r="J343" s="167"/>
      <c r="K343" s="167"/>
      <c r="L343" s="167"/>
      <c r="M343" s="167"/>
      <c r="N343" s="167"/>
      <c r="O343" s="246"/>
      <c r="P343" s="246"/>
      <c r="Q343" s="246"/>
      <c r="R343" s="246"/>
    </row>
    <row r="344" spans="1:18" ht="18.75" customHeight="1">
      <c r="A344" s="83"/>
      <c r="B344" s="83"/>
      <c r="C344" s="83">
        <v>4360</v>
      </c>
      <c r="D344" s="54" t="s">
        <v>260</v>
      </c>
      <c r="E344" s="166">
        <v>2050</v>
      </c>
      <c r="F344" s="166">
        <v>2050</v>
      </c>
      <c r="G344" s="389">
        <v>0</v>
      </c>
      <c r="H344" s="389"/>
      <c r="I344" s="167"/>
      <c r="J344" s="167"/>
      <c r="K344" s="167"/>
      <c r="L344" s="167"/>
      <c r="M344" s="167"/>
      <c r="N344" s="167"/>
      <c r="O344" s="246"/>
      <c r="P344" s="246"/>
      <c r="Q344" s="246"/>
      <c r="R344" s="246"/>
    </row>
    <row r="345" spans="1:18" ht="16.5" customHeight="1">
      <c r="A345" s="83"/>
      <c r="B345" s="83"/>
      <c r="C345" s="83">
        <v>4370</v>
      </c>
      <c r="D345" s="54" t="s">
        <v>201</v>
      </c>
      <c r="E345" s="166">
        <v>5250</v>
      </c>
      <c r="F345" s="166">
        <v>5250</v>
      </c>
      <c r="G345" s="389">
        <v>0</v>
      </c>
      <c r="H345" s="389"/>
      <c r="I345" s="167"/>
      <c r="J345" s="167"/>
      <c r="K345" s="167"/>
      <c r="L345" s="167"/>
      <c r="M345" s="167"/>
      <c r="N345" s="167"/>
      <c r="O345" s="246"/>
      <c r="P345" s="246"/>
      <c r="Q345" s="246"/>
      <c r="R345" s="246"/>
    </row>
    <row r="346" spans="1:18" ht="17.25" customHeight="1">
      <c r="A346" s="83"/>
      <c r="B346" s="83"/>
      <c r="C346" s="83">
        <v>4410</v>
      </c>
      <c r="D346" s="54" t="s">
        <v>203</v>
      </c>
      <c r="E346" s="166">
        <v>625</v>
      </c>
      <c r="F346" s="166">
        <v>625</v>
      </c>
      <c r="G346" s="389">
        <v>0</v>
      </c>
      <c r="H346" s="389"/>
      <c r="I346" s="167"/>
      <c r="J346" s="167"/>
      <c r="K346" s="167"/>
      <c r="L346" s="167"/>
      <c r="M346" s="167"/>
      <c r="N346" s="167"/>
      <c r="O346" s="246"/>
      <c r="P346" s="246"/>
      <c r="Q346" s="246"/>
      <c r="R346" s="246"/>
    </row>
    <row r="347" spans="1:18" ht="17.25" customHeight="1">
      <c r="A347" s="83"/>
      <c r="B347" s="83"/>
      <c r="C347" s="83">
        <v>4430</v>
      </c>
      <c r="D347" s="54" t="s">
        <v>180</v>
      </c>
      <c r="E347" s="166">
        <v>415</v>
      </c>
      <c r="F347" s="166">
        <v>415</v>
      </c>
      <c r="G347" s="389">
        <v>0</v>
      </c>
      <c r="H347" s="389"/>
      <c r="I347" s="167"/>
      <c r="J347" s="167"/>
      <c r="K347" s="167"/>
      <c r="L347" s="167"/>
      <c r="M347" s="167"/>
      <c r="N347" s="167"/>
      <c r="O347" s="246"/>
      <c r="P347" s="246"/>
      <c r="Q347" s="246"/>
      <c r="R347" s="246"/>
    </row>
    <row r="348" spans="1:18" ht="17.25" customHeight="1">
      <c r="A348" s="83"/>
      <c r="B348" s="83"/>
      <c r="C348" s="83">
        <v>4440</v>
      </c>
      <c r="D348" s="54" t="s">
        <v>205</v>
      </c>
      <c r="E348" s="166">
        <v>24000</v>
      </c>
      <c r="F348" s="166">
        <v>18000</v>
      </c>
      <c r="G348" s="389">
        <v>0</v>
      </c>
      <c r="H348" s="389"/>
      <c r="I348" s="167"/>
      <c r="J348" s="167"/>
      <c r="K348" s="167"/>
      <c r="L348" s="167"/>
      <c r="M348" s="167"/>
      <c r="N348" s="167"/>
      <c r="O348" s="246"/>
      <c r="P348" s="246"/>
      <c r="Q348" s="246"/>
      <c r="R348" s="246"/>
    </row>
    <row r="349" spans="1:18" ht="17.25" customHeight="1">
      <c r="A349" s="83"/>
      <c r="B349" s="83"/>
      <c r="C349" s="83">
        <v>4520</v>
      </c>
      <c r="D349" s="54" t="s">
        <v>339</v>
      </c>
      <c r="E349" s="166">
        <v>11</v>
      </c>
      <c r="F349" s="166">
        <v>11</v>
      </c>
      <c r="G349" s="389">
        <v>0</v>
      </c>
      <c r="H349" s="389"/>
      <c r="I349" s="167"/>
      <c r="J349" s="167"/>
      <c r="K349" s="167"/>
      <c r="L349" s="167"/>
      <c r="M349" s="167"/>
      <c r="N349" s="167"/>
      <c r="O349" s="246"/>
      <c r="P349" s="246"/>
      <c r="Q349" s="246"/>
      <c r="R349" s="246"/>
    </row>
    <row r="350" spans="1:18" ht="15" customHeight="1">
      <c r="A350" s="83"/>
      <c r="B350" s="83"/>
      <c r="C350" s="83">
        <v>4700</v>
      </c>
      <c r="D350" s="57" t="s">
        <v>207</v>
      </c>
      <c r="E350" s="166">
        <v>2845</v>
      </c>
      <c r="F350" s="166">
        <v>2845</v>
      </c>
      <c r="G350" s="389">
        <v>0</v>
      </c>
      <c r="H350" s="389"/>
      <c r="I350" s="167"/>
      <c r="J350" s="167"/>
      <c r="K350" s="167"/>
      <c r="L350" s="167"/>
      <c r="M350" s="167"/>
      <c r="N350" s="167"/>
      <c r="O350" s="246"/>
      <c r="P350" s="246"/>
      <c r="Q350" s="246"/>
      <c r="R350" s="246"/>
    </row>
    <row r="351" spans="1:18" ht="27" customHeight="1">
      <c r="A351" s="82"/>
      <c r="B351" s="82">
        <v>85220</v>
      </c>
      <c r="C351" s="82"/>
      <c r="D351" s="66" t="s">
        <v>261</v>
      </c>
      <c r="E351" s="160">
        <f>SUM(E352:E354)</f>
        <v>0</v>
      </c>
      <c r="F351" s="160">
        <f>SUM(F352:F354)</f>
        <v>0</v>
      </c>
      <c r="G351" s="383">
        <f>SUM(G352:G354)</f>
        <v>0</v>
      </c>
      <c r="H351" s="383"/>
      <c r="I351" s="160"/>
      <c r="J351" s="160"/>
      <c r="K351" s="160"/>
      <c r="L351" s="160"/>
      <c r="M351" s="160"/>
      <c r="N351" s="160"/>
      <c r="O351" s="239"/>
      <c r="P351" s="239"/>
      <c r="Q351" s="239"/>
      <c r="R351" s="239"/>
    </row>
    <row r="352" spans="1:18" ht="17.25" customHeight="1">
      <c r="A352" s="83"/>
      <c r="B352" s="83"/>
      <c r="C352" s="83">
        <v>4170</v>
      </c>
      <c r="D352" s="57" t="s">
        <v>214</v>
      </c>
      <c r="E352" s="166">
        <v>0</v>
      </c>
      <c r="F352" s="166">
        <v>0</v>
      </c>
      <c r="G352" s="389">
        <v>0</v>
      </c>
      <c r="H352" s="389"/>
      <c r="I352" s="167"/>
      <c r="J352" s="167"/>
      <c r="K352" s="167"/>
      <c r="L352" s="167"/>
      <c r="M352" s="167"/>
      <c r="N352" s="167"/>
      <c r="O352" s="246"/>
      <c r="P352" s="246"/>
      <c r="Q352" s="246"/>
      <c r="R352" s="246"/>
    </row>
    <row r="353" spans="1:18" ht="17.25" customHeight="1">
      <c r="A353" s="83"/>
      <c r="B353" s="83"/>
      <c r="C353" s="83">
        <v>4210</v>
      </c>
      <c r="D353" s="54" t="s">
        <v>176</v>
      </c>
      <c r="E353" s="166">
        <v>0</v>
      </c>
      <c r="F353" s="166">
        <v>0</v>
      </c>
      <c r="G353" s="389">
        <v>0</v>
      </c>
      <c r="H353" s="389"/>
      <c r="I353" s="167"/>
      <c r="J353" s="167"/>
      <c r="K353" s="167"/>
      <c r="L353" s="167"/>
      <c r="M353" s="167"/>
      <c r="N353" s="167"/>
      <c r="O353" s="246"/>
      <c r="P353" s="246"/>
      <c r="Q353" s="246"/>
      <c r="R353" s="246"/>
    </row>
    <row r="354" spans="1:18" ht="17.25" customHeight="1">
      <c r="A354" s="83"/>
      <c r="B354" s="83"/>
      <c r="C354" s="83">
        <v>4300</v>
      </c>
      <c r="D354" s="54" t="s">
        <v>178</v>
      </c>
      <c r="E354" s="166">
        <v>0</v>
      </c>
      <c r="F354" s="166">
        <v>0</v>
      </c>
      <c r="G354" s="389">
        <v>0</v>
      </c>
      <c r="H354" s="389"/>
      <c r="I354" s="167"/>
      <c r="J354" s="167"/>
      <c r="K354" s="167"/>
      <c r="L354" s="167"/>
      <c r="M354" s="167"/>
      <c r="N354" s="167"/>
      <c r="O354" s="246"/>
      <c r="P354" s="246"/>
      <c r="Q354" s="246"/>
      <c r="R354" s="246"/>
    </row>
    <row r="355" spans="1:18" ht="18.75" customHeight="1">
      <c r="A355" s="82"/>
      <c r="B355" s="82">
        <v>85228</v>
      </c>
      <c r="C355" s="82"/>
      <c r="D355" s="66" t="s">
        <v>159</v>
      </c>
      <c r="E355" s="160">
        <f>SUM(E356:E364)</f>
        <v>772553</v>
      </c>
      <c r="F355" s="160">
        <f>SUM(F356:F364)</f>
        <v>672161</v>
      </c>
      <c r="G355" s="383">
        <f>SUM(G356:G364)</f>
        <v>0</v>
      </c>
      <c r="H355" s="383"/>
      <c r="I355" s="160"/>
      <c r="J355" s="160"/>
      <c r="K355" s="160"/>
      <c r="L355" s="160"/>
      <c r="M355" s="160"/>
      <c r="N355" s="160"/>
      <c r="O355" s="239"/>
      <c r="P355" s="239"/>
      <c r="Q355" s="239"/>
      <c r="R355" s="239"/>
    </row>
    <row r="356" spans="1:18" ht="17.25" customHeight="1">
      <c r="A356" s="82"/>
      <c r="B356" s="82"/>
      <c r="C356" s="100" t="s">
        <v>229</v>
      </c>
      <c r="D356" s="54" t="s">
        <v>188</v>
      </c>
      <c r="E356" s="166">
        <v>7916</v>
      </c>
      <c r="F356" s="166">
        <v>7916</v>
      </c>
      <c r="G356" s="389">
        <v>0</v>
      </c>
      <c r="H356" s="389"/>
      <c r="I356" s="167"/>
      <c r="J356" s="167"/>
      <c r="K356" s="167"/>
      <c r="L356" s="167"/>
      <c r="M356" s="167"/>
      <c r="N356" s="167"/>
      <c r="O356" s="246"/>
      <c r="P356" s="246"/>
      <c r="Q356" s="246"/>
      <c r="R356" s="246"/>
    </row>
    <row r="357" spans="1:18" ht="17.25" customHeight="1">
      <c r="A357" s="83"/>
      <c r="B357" s="83"/>
      <c r="C357" s="83">
        <v>4010</v>
      </c>
      <c r="D357" s="54" t="s">
        <v>189</v>
      </c>
      <c r="E357" s="166">
        <v>544500</v>
      </c>
      <c r="F357" s="166">
        <v>474500</v>
      </c>
      <c r="G357" s="389">
        <v>0</v>
      </c>
      <c r="H357" s="389"/>
      <c r="I357" s="167"/>
      <c r="J357" s="167"/>
      <c r="K357" s="167"/>
      <c r="L357" s="167"/>
      <c r="M357" s="167"/>
      <c r="N357" s="167"/>
      <c r="O357" s="246"/>
      <c r="P357" s="246"/>
      <c r="Q357" s="246"/>
      <c r="R357" s="246"/>
    </row>
    <row r="358" spans="1:18" ht="17.25" customHeight="1">
      <c r="A358" s="83"/>
      <c r="B358" s="83"/>
      <c r="C358" s="83">
        <v>4040</v>
      </c>
      <c r="D358" s="54" t="s">
        <v>190</v>
      </c>
      <c r="E358" s="166">
        <v>43392</v>
      </c>
      <c r="F358" s="166">
        <v>45000</v>
      </c>
      <c r="G358" s="389">
        <v>0</v>
      </c>
      <c r="H358" s="389"/>
      <c r="I358" s="167"/>
      <c r="J358" s="167"/>
      <c r="K358" s="167"/>
      <c r="L358" s="167"/>
      <c r="M358" s="167"/>
      <c r="N358" s="167"/>
      <c r="O358" s="246"/>
      <c r="P358" s="246"/>
      <c r="Q358" s="246"/>
      <c r="R358" s="246"/>
    </row>
    <row r="359" spans="1:18" ht="17.25" customHeight="1">
      <c r="A359" s="83"/>
      <c r="B359" s="83"/>
      <c r="C359" s="83">
        <v>4110</v>
      </c>
      <c r="D359" s="54" t="s">
        <v>191</v>
      </c>
      <c r="E359" s="166">
        <v>108800</v>
      </c>
      <c r="F359" s="166">
        <v>77800</v>
      </c>
      <c r="G359" s="389">
        <v>0</v>
      </c>
      <c r="H359" s="389"/>
      <c r="I359" s="167"/>
      <c r="J359" s="167"/>
      <c r="K359" s="167"/>
      <c r="L359" s="167"/>
      <c r="M359" s="167"/>
      <c r="N359" s="167"/>
      <c r="O359" s="246"/>
      <c r="P359" s="246"/>
      <c r="Q359" s="246"/>
      <c r="R359" s="246"/>
    </row>
    <row r="360" spans="1:18" ht="17.25" customHeight="1">
      <c r="A360" s="83"/>
      <c r="B360" s="83"/>
      <c r="C360" s="83">
        <v>4120</v>
      </c>
      <c r="D360" s="54" t="s">
        <v>192</v>
      </c>
      <c r="E360" s="166">
        <v>17200</v>
      </c>
      <c r="F360" s="166">
        <v>11200</v>
      </c>
      <c r="G360" s="389">
        <v>0</v>
      </c>
      <c r="H360" s="389"/>
      <c r="I360" s="167"/>
      <c r="J360" s="167"/>
      <c r="K360" s="167"/>
      <c r="L360" s="167"/>
      <c r="M360" s="167"/>
      <c r="N360" s="167"/>
      <c r="O360" s="246"/>
      <c r="P360" s="246"/>
      <c r="Q360" s="246"/>
      <c r="R360" s="246"/>
    </row>
    <row r="361" spans="1:18" ht="17.25" customHeight="1">
      <c r="A361" s="83"/>
      <c r="B361" s="83"/>
      <c r="C361" s="83">
        <v>4140</v>
      </c>
      <c r="D361" s="54" t="s">
        <v>213</v>
      </c>
      <c r="E361" s="166">
        <v>29770</v>
      </c>
      <c r="F361" s="166">
        <v>28770</v>
      </c>
      <c r="G361" s="389">
        <v>0</v>
      </c>
      <c r="H361" s="389"/>
      <c r="I361" s="167"/>
      <c r="J361" s="167"/>
      <c r="K361" s="167"/>
      <c r="L361" s="167"/>
      <c r="M361" s="167"/>
      <c r="N361" s="167"/>
      <c r="O361" s="246"/>
      <c r="P361" s="246"/>
      <c r="Q361" s="246"/>
      <c r="R361" s="246"/>
    </row>
    <row r="362" spans="1:18" ht="17.25" customHeight="1">
      <c r="A362" s="83"/>
      <c r="B362" s="83"/>
      <c r="C362" s="83">
        <v>4210</v>
      </c>
      <c r="D362" s="54" t="s">
        <v>176</v>
      </c>
      <c r="E362" s="166">
        <v>525</v>
      </c>
      <c r="F362" s="166">
        <v>525</v>
      </c>
      <c r="G362" s="389">
        <v>0</v>
      </c>
      <c r="H362" s="389"/>
      <c r="I362" s="167"/>
      <c r="J362" s="167"/>
      <c r="K362" s="167"/>
      <c r="L362" s="167"/>
      <c r="M362" s="167"/>
      <c r="N362" s="167"/>
      <c r="O362" s="246"/>
      <c r="P362" s="246"/>
      <c r="Q362" s="246"/>
      <c r="R362" s="246"/>
    </row>
    <row r="363" spans="1:18" ht="17.25" customHeight="1">
      <c r="A363" s="83"/>
      <c r="B363" s="83"/>
      <c r="C363" s="83">
        <v>4280</v>
      </c>
      <c r="D363" s="54" t="s">
        <v>194</v>
      </c>
      <c r="E363" s="166">
        <v>2450</v>
      </c>
      <c r="F363" s="166">
        <v>2450</v>
      </c>
      <c r="G363" s="389">
        <v>0</v>
      </c>
      <c r="H363" s="389"/>
      <c r="I363" s="167"/>
      <c r="J363" s="167"/>
      <c r="K363" s="167"/>
      <c r="L363" s="167"/>
      <c r="M363" s="167"/>
      <c r="N363" s="167"/>
      <c r="O363" s="246"/>
      <c r="P363" s="246"/>
      <c r="Q363" s="246"/>
      <c r="R363" s="246"/>
    </row>
    <row r="364" spans="1:18" ht="17.25" customHeight="1">
      <c r="A364" s="83"/>
      <c r="B364" s="83"/>
      <c r="C364" s="83">
        <v>4440</v>
      </c>
      <c r="D364" s="54" t="s">
        <v>205</v>
      </c>
      <c r="E364" s="166">
        <v>18000</v>
      </c>
      <c r="F364" s="166">
        <v>24000</v>
      </c>
      <c r="G364" s="389">
        <v>0</v>
      </c>
      <c r="H364" s="389"/>
      <c r="I364" s="167"/>
      <c r="J364" s="167"/>
      <c r="K364" s="167"/>
      <c r="L364" s="167"/>
      <c r="M364" s="167"/>
      <c r="N364" s="167"/>
      <c r="O364" s="246"/>
      <c r="P364" s="246"/>
      <c r="Q364" s="246"/>
      <c r="R364" s="246"/>
    </row>
    <row r="365" spans="1:18" ht="17.25" customHeight="1">
      <c r="A365" s="82"/>
      <c r="B365" s="82">
        <v>85295</v>
      </c>
      <c r="C365" s="82"/>
      <c r="D365" s="66" t="s">
        <v>151</v>
      </c>
      <c r="E365" s="163">
        <f>SUM(E366:E380)</f>
        <v>639275</v>
      </c>
      <c r="F365" s="163">
        <f>SUM(F366:F380)</f>
        <v>675488</v>
      </c>
      <c r="G365" s="281">
        <f>SUM(G366:G380)</f>
        <v>241600</v>
      </c>
      <c r="H365" s="281"/>
      <c r="I365" s="163"/>
      <c r="J365" s="163"/>
      <c r="K365" s="163"/>
      <c r="L365" s="163"/>
      <c r="M365" s="163"/>
      <c r="N365" s="163"/>
      <c r="O365" s="242"/>
      <c r="P365" s="242"/>
      <c r="Q365" s="242"/>
      <c r="R365" s="242"/>
    </row>
    <row r="366" spans="1:18" ht="17.25" customHeight="1">
      <c r="A366" s="83"/>
      <c r="B366" s="83"/>
      <c r="C366" s="100" t="s">
        <v>229</v>
      </c>
      <c r="D366" s="54" t="s">
        <v>188</v>
      </c>
      <c r="E366" s="166">
        <v>236</v>
      </c>
      <c r="F366" s="166">
        <v>236</v>
      </c>
      <c r="G366" s="389">
        <v>0</v>
      </c>
      <c r="H366" s="389"/>
      <c r="I366" s="167"/>
      <c r="J366" s="167"/>
      <c r="K366" s="167"/>
      <c r="L366" s="167"/>
      <c r="M366" s="167"/>
      <c r="N366" s="167"/>
      <c r="O366" s="246"/>
      <c r="P366" s="246"/>
      <c r="Q366" s="246"/>
      <c r="R366" s="246"/>
    </row>
    <row r="367" spans="1:18" ht="17.25" customHeight="1">
      <c r="A367" s="83"/>
      <c r="B367" s="83"/>
      <c r="C367" s="83">
        <v>3110</v>
      </c>
      <c r="D367" s="54" t="s">
        <v>257</v>
      </c>
      <c r="E367" s="166">
        <v>406203</v>
      </c>
      <c r="F367" s="166">
        <v>380451</v>
      </c>
      <c r="G367" s="389">
        <v>241600</v>
      </c>
      <c r="H367" s="389"/>
      <c r="I367" s="167"/>
      <c r="J367" s="167"/>
      <c r="K367" s="167"/>
      <c r="L367" s="167"/>
      <c r="M367" s="167"/>
      <c r="N367" s="167"/>
      <c r="O367" s="246"/>
      <c r="P367" s="246"/>
      <c r="Q367" s="246"/>
      <c r="R367" s="246"/>
    </row>
    <row r="368" spans="1:18" ht="17.25" customHeight="1">
      <c r="A368" s="83"/>
      <c r="B368" s="83"/>
      <c r="C368" s="83">
        <v>3110</v>
      </c>
      <c r="D368" s="54" t="s">
        <v>351</v>
      </c>
      <c r="E368" s="245">
        <v>0</v>
      </c>
      <c r="F368" s="245">
        <v>46080</v>
      </c>
      <c r="G368" s="389">
        <v>0</v>
      </c>
      <c r="H368" s="389"/>
      <c r="I368" s="167"/>
      <c r="J368" s="167"/>
      <c r="K368" s="167"/>
      <c r="L368" s="167"/>
      <c r="M368" s="167"/>
      <c r="N368" s="167"/>
      <c r="O368" s="246"/>
      <c r="P368" s="246"/>
      <c r="Q368" s="246"/>
      <c r="R368" s="246"/>
    </row>
    <row r="369" spans="1:18" ht="17.25" customHeight="1">
      <c r="A369" s="83"/>
      <c r="B369" s="83"/>
      <c r="C369" s="83">
        <v>3119</v>
      </c>
      <c r="D369" s="54" t="s">
        <v>257</v>
      </c>
      <c r="E369" s="166">
        <v>29185</v>
      </c>
      <c r="F369" s="166">
        <v>35000</v>
      </c>
      <c r="G369" s="389">
        <v>0</v>
      </c>
      <c r="H369" s="389"/>
      <c r="I369" s="167"/>
      <c r="J369" s="167"/>
      <c r="K369" s="167"/>
      <c r="L369" s="167"/>
      <c r="M369" s="167"/>
      <c r="N369" s="167"/>
      <c r="O369" s="246"/>
      <c r="P369" s="246"/>
      <c r="Q369" s="246"/>
      <c r="R369" s="246"/>
    </row>
    <row r="370" spans="1:18" ht="17.25" customHeight="1">
      <c r="A370" s="83"/>
      <c r="B370" s="83"/>
      <c r="C370" s="83">
        <v>4010</v>
      </c>
      <c r="D370" s="54" t="s">
        <v>189</v>
      </c>
      <c r="E370" s="166">
        <v>63420</v>
      </c>
      <c r="F370" s="166">
        <v>63420</v>
      </c>
      <c r="G370" s="389">
        <v>0</v>
      </c>
      <c r="H370" s="389"/>
      <c r="I370" s="167"/>
      <c r="J370" s="167"/>
      <c r="K370" s="167"/>
      <c r="L370" s="167"/>
      <c r="M370" s="167"/>
      <c r="N370" s="167"/>
      <c r="O370" s="246"/>
      <c r="P370" s="246"/>
      <c r="Q370" s="246"/>
      <c r="R370" s="246"/>
    </row>
    <row r="371" spans="1:18" ht="17.25" customHeight="1">
      <c r="A371" s="83"/>
      <c r="B371" s="83"/>
      <c r="C371" s="83">
        <v>4040</v>
      </c>
      <c r="D371" s="54" t="s">
        <v>190</v>
      </c>
      <c r="E371" s="166">
        <v>4509</v>
      </c>
      <c r="F371" s="166">
        <v>5400</v>
      </c>
      <c r="G371" s="389">
        <v>0</v>
      </c>
      <c r="H371" s="389"/>
      <c r="I371" s="167"/>
      <c r="J371" s="167"/>
      <c r="K371" s="167"/>
      <c r="L371" s="167"/>
      <c r="M371" s="167"/>
      <c r="N371" s="167"/>
      <c r="O371" s="246"/>
      <c r="P371" s="246"/>
      <c r="Q371" s="246"/>
      <c r="R371" s="246"/>
    </row>
    <row r="372" spans="1:18" ht="17.25" customHeight="1">
      <c r="A372" s="83"/>
      <c r="B372" s="83"/>
      <c r="C372" s="83">
        <v>4110</v>
      </c>
      <c r="D372" s="54" t="s">
        <v>191</v>
      </c>
      <c r="E372" s="166">
        <v>10422</v>
      </c>
      <c r="F372" s="166">
        <v>10550</v>
      </c>
      <c r="G372" s="389">
        <v>0</v>
      </c>
      <c r="H372" s="389"/>
      <c r="I372" s="167"/>
      <c r="J372" s="167"/>
      <c r="K372" s="167"/>
      <c r="L372" s="167"/>
      <c r="M372" s="167"/>
      <c r="N372" s="167"/>
      <c r="O372" s="246"/>
      <c r="P372" s="246"/>
      <c r="Q372" s="246"/>
      <c r="R372" s="246"/>
    </row>
    <row r="373" spans="1:18" ht="17.25" customHeight="1">
      <c r="A373" s="83"/>
      <c r="B373" s="83"/>
      <c r="C373" s="83">
        <v>4120</v>
      </c>
      <c r="D373" s="54" t="s">
        <v>192</v>
      </c>
      <c r="E373" s="166">
        <v>1665</v>
      </c>
      <c r="F373" s="166">
        <v>1700</v>
      </c>
      <c r="G373" s="389">
        <v>0</v>
      </c>
      <c r="H373" s="389"/>
      <c r="I373" s="167"/>
      <c r="J373" s="167"/>
      <c r="K373" s="167"/>
      <c r="L373" s="167"/>
      <c r="M373" s="167"/>
      <c r="N373" s="167"/>
      <c r="O373" s="246"/>
      <c r="P373" s="246"/>
      <c r="Q373" s="246"/>
      <c r="R373" s="246"/>
    </row>
    <row r="374" spans="1:18" ht="18" customHeight="1">
      <c r="A374" s="83"/>
      <c r="B374" s="83"/>
      <c r="C374" s="83">
        <v>4140</v>
      </c>
      <c r="D374" s="54" t="s">
        <v>213</v>
      </c>
      <c r="E374" s="166">
        <v>1800</v>
      </c>
      <c r="F374" s="166">
        <v>1800</v>
      </c>
      <c r="G374" s="389">
        <v>0</v>
      </c>
      <c r="H374" s="389"/>
      <c r="I374" s="167"/>
      <c r="J374" s="167"/>
      <c r="K374" s="167"/>
      <c r="L374" s="167"/>
      <c r="M374" s="167"/>
      <c r="N374" s="167"/>
      <c r="O374" s="246"/>
      <c r="P374" s="246"/>
      <c r="Q374" s="246"/>
      <c r="R374" s="246"/>
    </row>
    <row r="375" spans="1:18" ht="17.25" customHeight="1">
      <c r="A375" s="83"/>
      <c r="B375" s="83"/>
      <c r="C375" s="52">
        <v>4210</v>
      </c>
      <c r="D375" s="54" t="s">
        <v>176</v>
      </c>
      <c r="E375" s="166">
        <v>7400</v>
      </c>
      <c r="F375" s="166">
        <v>8500</v>
      </c>
      <c r="G375" s="389">
        <v>0</v>
      </c>
      <c r="H375" s="389"/>
      <c r="I375" s="167"/>
      <c r="J375" s="167"/>
      <c r="K375" s="167"/>
      <c r="L375" s="167"/>
      <c r="M375" s="167"/>
      <c r="N375" s="167"/>
      <c r="O375" s="246"/>
      <c r="P375" s="246"/>
      <c r="Q375" s="246"/>
      <c r="R375" s="246"/>
    </row>
    <row r="376" spans="1:18" ht="17.25" customHeight="1">
      <c r="A376" s="83"/>
      <c r="B376" s="83"/>
      <c r="C376" s="52">
        <v>4220</v>
      </c>
      <c r="D376" s="54" t="s">
        <v>251</v>
      </c>
      <c r="E376" s="166">
        <v>106560</v>
      </c>
      <c r="F376" s="166">
        <v>112160</v>
      </c>
      <c r="G376" s="389">
        <v>0</v>
      </c>
      <c r="H376" s="389"/>
      <c r="I376" s="167"/>
      <c r="J376" s="167"/>
      <c r="K376" s="167"/>
      <c r="L376" s="167"/>
      <c r="M376" s="167"/>
      <c r="N376" s="167"/>
      <c r="O376" s="246"/>
      <c r="P376" s="246"/>
      <c r="Q376" s="246"/>
      <c r="R376" s="246"/>
    </row>
    <row r="377" spans="1:18" ht="17.25" customHeight="1">
      <c r="A377" s="83"/>
      <c r="B377" s="83"/>
      <c r="C377" s="52">
        <v>4260</v>
      </c>
      <c r="D377" s="54" t="s">
        <v>193</v>
      </c>
      <c r="E377" s="166">
        <v>300</v>
      </c>
      <c r="F377" s="166">
        <v>3300</v>
      </c>
      <c r="G377" s="389">
        <v>0</v>
      </c>
      <c r="H377" s="389"/>
      <c r="I377" s="167"/>
      <c r="J377" s="167"/>
      <c r="K377" s="167"/>
      <c r="L377" s="167"/>
      <c r="M377" s="167"/>
      <c r="N377" s="167"/>
      <c r="O377" s="246"/>
      <c r="P377" s="246"/>
      <c r="Q377" s="246"/>
      <c r="R377" s="246"/>
    </row>
    <row r="378" spans="1:18" ht="17.25" customHeight="1">
      <c r="A378" s="83"/>
      <c r="B378" s="83"/>
      <c r="C378" s="52">
        <v>4280</v>
      </c>
      <c r="D378" s="54" t="s">
        <v>194</v>
      </c>
      <c r="E378" s="166">
        <v>120</v>
      </c>
      <c r="F378" s="166">
        <v>220</v>
      </c>
      <c r="G378" s="389">
        <v>0</v>
      </c>
      <c r="H378" s="389"/>
      <c r="I378" s="167"/>
      <c r="J378" s="167"/>
      <c r="K378" s="167"/>
      <c r="L378" s="167"/>
      <c r="M378" s="167"/>
      <c r="N378" s="167"/>
      <c r="O378" s="246"/>
      <c r="P378" s="246"/>
      <c r="Q378" s="246"/>
      <c r="R378" s="246"/>
    </row>
    <row r="379" spans="1:18" ht="17.25" customHeight="1">
      <c r="A379" s="83"/>
      <c r="B379" s="83"/>
      <c r="C379" s="52">
        <v>4300</v>
      </c>
      <c r="D379" s="54" t="s">
        <v>178</v>
      </c>
      <c r="E379" s="166">
        <v>4575</v>
      </c>
      <c r="F379" s="166">
        <v>4575</v>
      </c>
      <c r="G379" s="389">
        <v>0</v>
      </c>
      <c r="H379" s="389"/>
      <c r="I379" s="167"/>
      <c r="J379" s="167"/>
      <c r="K379" s="167"/>
      <c r="L379" s="167"/>
      <c r="M379" s="167"/>
      <c r="N379" s="167"/>
      <c r="O379" s="246"/>
      <c r="P379" s="246"/>
      <c r="Q379" s="246"/>
      <c r="R379" s="246"/>
    </row>
    <row r="380" spans="1:18" ht="15.75" customHeight="1">
      <c r="A380" s="83"/>
      <c r="B380" s="83"/>
      <c r="C380" s="52">
        <v>4440</v>
      </c>
      <c r="D380" s="54" t="s">
        <v>205</v>
      </c>
      <c r="E380" s="166">
        <v>2880</v>
      </c>
      <c r="F380" s="166">
        <v>2096</v>
      </c>
      <c r="G380" s="389">
        <v>0</v>
      </c>
      <c r="H380" s="389"/>
      <c r="I380" s="167"/>
      <c r="J380" s="167"/>
      <c r="K380" s="167"/>
      <c r="L380" s="167"/>
      <c r="M380" s="167"/>
      <c r="N380" s="167"/>
      <c r="O380" s="246"/>
      <c r="P380" s="246"/>
      <c r="Q380" s="246"/>
      <c r="R380" s="246"/>
    </row>
    <row r="381" spans="1:18" ht="15.75" customHeight="1">
      <c r="A381" s="175">
        <v>853</v>
      </c>
      <c r="B381" s="175"/>
      <c r="C381" s="105"/>
      <c r="D381" s="104" t="s">
        <v>342</v>
      </c>
      <c r="E381" s="176">
        <v>1410358</v>
      </c>
      <c r="F381" s="176">
        <f>SUM(F382)</f>
        <v>602790</v>
      </c>
      <c r="G381" s="379">
        <f>SUM(G382)</f>
        <v>602790</v>
      </c>
      <c r="H381" s="379">
        <f>SUM(H382)</f>
        <v>602790</v>
      </c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</row>
    <row r="382" spans="1:18" ht="17.25" customHeight="1">
      <c r="A382" s="83"/>
      <c r="B382" s="101">
        <v>85395</v>
      </c>
      <c r="C382" s="96"/>
      <c r="D382" s="97" t="s">
        <v>343</v>
      </c>
      <c r="E382" s="169">
        <f>SUM(E383:E404)</f>
        <v>1410358</v>
      </c>
      <c r="F382" s="169">
        <f>SUM(F383:F400)</f>
        <v>602790</v>
      </c>
      <c r="G382" s="390">
        <f>SUM(G383:G400)</f>
        <v>602790</v>
      </c>
      <c r="H382" s="390">
        <f>SUM(H383:H400)</f>
        <v>602790</v>
      </c>
      <c r="I382" s="169"/>
      <c r="J382" s="169"/>
      <c r="K382" s="169"/>
      <c r="L382" s="169"/>
      <c r="M382" s="169"/>
      <c r="N382" s="169"/>
      <c r="O382" s="248"/>
      <c r="P382" s="248"/>
      <c r="Q382" s="248"/>
      <c r="R382" s="248"/>
    </row>
    <row r="383" spans="1:18" ht="17.25" customHeight="1">
      <c r="A383" s="83"/>
      <c r="B383" s="83"/>
      <c r="C383" s="52">
        <v>4017</v>
      </c>
      <c r="D383" s="54" t="s">
        <v>189</v>
      </c>
      <c r="E383" s="166">
        <v>59308</v>
      </c>
      <c r="F383" s="166">
        <v>0</v>
      </c>
      <c r="G383" s="389">
        <v>0</v>
      </c>
      <c r="H383" s="389">
        <v>0</v>
      </c>
      <c r="I383" s="167"/>
      <c r="J383" s="167"/>
      <c r="K383" s="167"/>
      <c r="L383" s="167"/>
      <c r="M383" s="167"/>
      <c r="N383" s="167"/>
      <c r="O383" s="246"/>
      <c r="P383" s="246"/>
      <c r="Q383" s="246"/>
      <c r="R383" s="246"/>
    </row>
    <row r="384" spans="1:18" ht="17.25" customHeight="1">
      <c r="A384" s="83"/>
      <c r="B384" s="83"/>
      <c r="C384" s="52">
        <v>4019</v>
      </c>
      <c r="D384" s="54" t="s">
        <v>189</v>
      </c>
      <c r="E384" s="166">
        <v>3140</v>
      </c>
      <c r="F384" s="166">
        <v>0</v>
      </c>
      <c r="G384" s="389">
        <v>0</v>
      </c>
      <c r="H384" s="389">
        <v>0</v>
      </c>
      <c r="I384" s="167"/>
      <c r="J384" s="167"/>
      <c r="K384" s="167"/>
      <c r="L384" s="167"/>
      <c r="M384" s="167"/>
      <c r="N384" s="167"/>
      <c r="O384" s="246"/>
      <c r="P384" s="246"/>
      <c r="Q384" s="246"/>
      <c r="R384" s="246"/>
    </row>
    <row r="385" spans="1:18" ht="17.25" customHeight="1">
      <c r="A385" s="83"/>
      <c r="B385" s="83"/>
      <c r="C385" s="52">
        <v>4047</v>
      </c>
      <c r="D385" s="54" t="s">
        <v>190</v>
      </c>
      <c r="E385" s="166">
        <v>2420</v>
      </c>
      <c r="F385" s="166">
        <v>0</v>
      </c>
      <c r="G385" s="389">
        <v>0</v>
      </c>
      <c r="H385" s="389">
        <v>0</v>
      </c>
      <c r="I385" s="167"/>
      <c r="J385" s="167"/>
      <c r="K385" s="167"/>
      <c r="L385" s="167"/>
      <c r="M385" s="167"/>
      <c r="N385" s="167"/>
      <c r="O385" s="246"/>
      <c r="P385" s="246"/>
      <c r="Q385" s="246"/>
      <c r="R385" s="246"/>
    </row>
    <row r="386" spans="1:18" ht="17.25" customHeight="1">
      <c r="A386" s="83"/>
      <c r="B386" s="83"/>
      <c r="C386" s="52">
        <v>4049</v>
      </c>
      <c r="D386" s="54" t="s">
        <v>190</v>
      </c>
      <c r="E386" s="166">
        <v>129</v>
      </c>
      <c r="F386" s="166">
        <v>0</v>
      </c>
      <c r="G386" s="389">
        <v>0</v>
      </c>
      <c r="H386" s="389">
        <v>0</v>
      </c>
      <c r="I386" s="167"/>
      <c r="J386" s="167"/>
      <c r="K386" s="167"/>
      <c r="L386" s="167"/>
      <c r="M386" s="167"/>
      <c r="N386" s="167"/>
      <c r="O386" s="246"/>
      <c r="P386" s="246"/>
      <c r="Q386" s="246"/>
      <c r="R386" s="246"/>
    </row>
    <row r="387" spans="1:18" ht="17.25" customHeight="1">
      <c r="A387" s="83"/>
      <c r="B387" s="83"/>
      <c r="C387" s="52">
        <v>4117</v>
      </c>
      <c r="D387" s="54" t="s">
        <v>191</v>
      </c>
      <c r="E387" s="166">
        <v>20506</v>
      </c>
      <c r="F387" s="166">
        <v>9163</v>
      </c>
      <c r="G387" s="389">
        <v>9163</v>
      </c>
      <c r="H387" s="389">
        <v>9163</v>
      </c>
      <c r="I387" s="167"/>
      <c r="J387" s="167"/>
      <c r="K387" s="167"/>
      <c r="L387" s="167"/>
      <c r="M387" s="167"/>
      <c r="N387" s="167"/>
      <c r="O387" s="246"/>
      <c r="P387" s="246"/>
      <c r="Q387" s="246"/>
      <c r="R387" s="246"/>
    </row>
    <row r="388" spans="1:18" ht="17.25" customHeight="1">
      <c r="A388" s="83"/>
      <c r="B388" s="83"/>
      <c r="C388" s="52">
        <v>4119</v>
      </c>
      <c r="D388" s="54" t="s">
        <v>191</v>
      </c>
      <c r="E388" s="166">
        <v>2552</v>
      </c>
      <c r="F388" s="166">
        <v>0</v>
      </c>
      <c r="G388" s="389">
        <v>0</v>
      </c>
      <c r="H388" s="389">
        <v>0</v>
      </c>
      <c r="I388" s="167"/>
      <c r="J388" s="167"/>
      <c r="K388" s="167"/>
      <c r="L388" s="167"/>
      <c r="M388" s="167"/>
      <c r="N388" s="167"/>
      <c r="O388" s="246"/>
      <c r="P388" s="246"/>
      <c r="Q388" s="246"/>
      <c r="R388" s="246"/>
    </row>
    <row r="389" spans="1:18" ht="17.25" customHeight="1">
      <c r="A389" s="83"/>
      <c r="B389" s="83"/>
      <c r="C389" s="52">
        <v>4127</v>
      </c>
      <c r="D389" s="54" t="s">
        <v>192</v>
      </c>
      <c r="E389" s="166">
        <v>3275</v>
      </c>
      <c r="F389" s="166">
        <v>1462</v>
      </c>
      <c r="G389" s="389">
        <v>1462</v>
      </c>
      <c r="H389" s="389">
        <v>1462</v>
      </c>
      <c r="I389" s="167"/>
      <c r="J389" s="167"/>
      <c r="K389" s="167"/>
      <c r="L389" s="167"/>
      <c r="M389" s="167"/>
      <c r="N389" s="167"/>
      <c r="O389" s="246"/>
      <c r="P389" s="246"/>
      <c r="Q389" s="246"/>
      <c r="R389" s="246"/>
    </row>
    <row r="390" spans="1:18" ht="17.25" customHeight="1">
      <c r="A390" s="83"/>
      <c r="B390" s="83"/>
      <c r="C390" s="52">
        <v>4129</v>
      </c>
      <c r="D390" s="54" t="s">
        <v>192</v>
      </c>
      <c r="E390" s="166">
        <v>407</v>
      </c>
      <c r="F390" s="166">
        <v>0</v>
      </c>
      <c r="G390" s="389">
        <v>0</v>
      </c>
      <c r="H390" s="389">
        <v>0</v>
      </c>
      <c r="I390" s="167"/>
      <c r="J390" s="167"/>
      <c r="K390" s="167"/>
      <c r="L390" s="167"/>
      <c r="M390" s="167"/>
      <c r="N390" s="167"/>
      <c r="O390" s="246"/>
      <c r="P390" s="246"/>
      <c r="Q390" s="246"/>
      <c r="R390" s="246"/>
    </row>
    <row r="391" spans="1:18" ht="17.25" customHeight="1">
      <c r="A391" s="83"/>
      <c r="B391" s="83"/>
      <c r="C391" s="52">
        <v>4177</v>
      </c>
      <c r="D391" s="54" t="s">
        <v>214</v>
      </c>
      <c r="E391" s="166">
        <v>953608</v>
      </c>
      <c r="F391" s="166">
        <v>537400</v>
      </c>
      <c r="G391" s="389">
        <v>537400</v>
      </c>
      <c r="H391" s="389">
        <v>537400</v>
      </c>
      <c r="I391" s="167"/>
      <c r="J391" s="167"/>
      <c r="K391" s="167"/>
      <c r="L391" s="167"/>
      <c r="M391" s="167"/>
      <c r="N391" s="167"/>
      <c r="O391" s="246"/>
      <c r="P391" s="246"/>
      <c r="Q391" s="246"/>
      <c r="R391" s="246"/>
    </row>
    <row r="392" spans="1:18" ht="17.25" customHeight="1">
      <c r="A392" s="83"/>
      <c r="B392" s="83"/>
      <c r="C392" s="52">
        <v>4179</v>
      </c>
      <c r="D392" s="54" t="s">
        <v>214</v>
      </c>
      <c r="E392" s="166">
        <v>168284</v>
      </c>
      <c r="F392" s="166">
        <v>0</v>
      </c>
      <c r="G392" s="389">
        <v>0</v>
      </c>
      <c r="H392" s="389">
        <v>0</v>
      </c>
      <c r="I392" s="167"/>
      <c r="J392" s="167"/>
      <c r="K392" s="167"/>
      <c r="L392" s="167"/>
      <c r="M392" s="167"/>
      <c r="N392" s="167"/>
      <c r="O392" s="246"/>
      <c r="P392" s="246"/>
      <c r="Q392" s="246"/>
      <c r="R392" s="246"/>
    </row>
    <row r="393" spans="1:18" ht="17.25" customHeight="1">
      <c r="A393" s="83"/>
      <c r="B393" s="83"/>
      <c r="C393" s="52">
        <v>4217</v>
      </c>
      <c r="D393" s="54" t="s">
        <v>176</v>
      </c>
      <c r="E393" s="166">
        <v>27169</v>
      </c>
      <c r="F393" s="166">
        <v>54765</v>
      </c>
      <c r="G393" s="389">
        <v>54765</v>
      </c>
      <c r="H393" s="389">
        <v>54765</v>
      </c>
      <c r="I393" s="167"/>
      <c r="J393" s="167"/>
      <c r="K393" s="167"/>
      <c r="L393" s="167"/>
      <c r="M393" s="167"/>
      <c r="N393" s="167"/>
      <c r="O393" s="246"/>
      <c r="P393" s="246"/>
      <c r="Q393" s="246"/>
      <c r="R393" s="246"/>
    </row>
    <row r="394" spans="1:18" ht="17.25" customHeight="1">
      <c r="A394" s="83"/>
      <c r="B394" s="83"/>
      <c r="C394" s="52">
        <v>4219</v>
      </c>
      <c r="D394" s="54" t="s">
        <v>176</v>
      </c>
      <c r="E394" s="166">
        <v>3515</v>
      </c>
      <c r="F394" s="166">
        <v>0</v>
      </c>
      <c r="G394" s="389">
        <v>0</v>
      </c>
      <c r="H394" s="389">
        <v>0</v>
      </c>
      <c r="I394" s="167"/>
      <c r="J394" s="167"/>
      <c r="K394" s="167"/>
      <c r="L394" s="167"/>
      <c r="M394" s="167"/>
      <c r="N394" s="167"/>
      <c r="O394" s="246"/>
      <c r="P394" s="246"/>
      <c r="Q394" s="246"/>
      <c r="R394" s="246"/>
    </row>
    <row r="395" spans="1:18" ht="17.25" customHeight="1">
      <c r="A395" s="83"/>
      <c r="B395" s="83"/>
      <c r="C395" s="52">
        <v>4307</v>
      </c>
      <c r="D395" s="54" t="s">
        <v>178</v>
      </c>
      <c r="E395" s="166">
        <v>150199</v>
      </c>
      <c r="F395" s="166">
        <v>0</v>
      </c>
      <c r="G395" s="389">
        <v>0</v>
      </c>
      <c r="H395" s="389">
        <v>0</v>
      </c>
      <c r="I395" s="167"/>
      <c r="J395" s="167"/>
      <c r="K395" s="167"/>
      <c r="L395" s="167"/>
      <c r="M395" s="167"/>
      <c r="N395" s="167"/>
      <c r="O395" s="246"/>
      <c r="P395" s="246"/>
      <c r="Q395" s="246"/>
      <c r="R395" s="246"/>
    </row>
    <row r="396" spans="1:18" ht="17.25" customHeight="1">
      <c r="A396" s="83"/>
      <c r="B396" s="83"/>
      <c r="C396" s="52">
        <v>4309</v>
      </c>
      <c r="D396" s="54" t="s">
        <v>178</v>
      </c>
      <c r="E396" s="166">
        <v>7951</v>
      </c>
      <c r="F396" s="166">
        <v>0</v>
      </c>
      <c r="G396" s="389">
        <v>0</v>
      </c>
      <c r="H396" s="389">
        <v>0</v>
      </c>
      <c r="I396" s="167"/>
      <c r="J396" s="167"/>
      <c r="K396" s="167"/>
      <c r="L396" s="167"/>
      <c r="M396" s="167"/>
      <c r="N396" s="167"/>
      <c r="O396" s="246"/>
      <c r="P396" s="246"/>
      <c r="Q396" s="246"/>
      <c r="R396" s="246"/>
    </row>
    <row r="397" spans="1:18" ht="16.5" customHeight="1">
      <c r="A397" s="83"/>
      <c r="B397" s="83"/>
      <c r="C397" s="52">
        <v>4377</v>
      </c>
      <c r="D397" s="54" t="s">
        <v>201</v>
      </c>
      <c r="E397" s="166">
        <v>2703</v>
      </c>
      <c r="F397" s="166">
        <v>0</v>
      </c>
      <c r="G397" s="389">
        <v>0</v>
      </c>
      <c r="H397" s="389">
        <v>0</v>
      </c>
      <c r="I397" s="167"/>
      <c r="J397" s="167"/>
      <c r="K397" s="167"/>
      <c r="L397" s="167"/>
      <c r="M397" s="167"/>
      <c r="N397" s="167"/>
      <c r="O397" s="246"/>
      <c r="P397" s="246"/>
      <c r="Q397" s="246"/>
      <c r="R397" s="246"/>
    </row>
    <row r="398" spans="1:18" ht="15.75" customHeight="1">
      <c r="A398" s="83"/>
      <c r="B398" s="83"/>
      <c r="C398" s="52">
        <v>4379</v>
      </c>
      <c r="D398" s="54" t="s">
        <v>201</v>
      </c>
      <c r="E398" s="166">
        <v>143</v>
      </c>
      <c r="F398" s="166">
        <v>0</v>
      </c>
      <c r="G398" s="389">
        <v>0</v>
      </c>
      <c r="H398" s="389">
        <v>0</v>
      </c>
      <c r="I398" s="167"/>
      <c r="J398" s="167"/>
      <c r="K398" s="167"/>
      <c r="L398" s="167"/>
      <c r="M398" s="167"/>
      <c r="N398" s="167"/>
      <c r="O398" s="246"/>
      <c r="P398" s="246"/>
      <c r="Q398" s="246"/>
      <c r="R398" s="246"/>
    </row>
    <row r="399" spans="1:18" ht="17.25" customHeight="1">
      <c r="A399" s="83"/>
      <c r="B399" s="83"/>
      <c r="C399" s="52">
        <v>4417</v>
      </c>
      <c r="D399" s="54" t="s">
        <v>203</v>
      </c>
      <c r="E399" s="166">
        <v>284</v>
      </c>
      <c r="F399" s="166">
        <v>0</v>
      </c>
      <c r="G399" s="389">
        <v>0</v>
      </c>
      <c r="H399" s="389">
        <v>0</v>
      </c>
      <c r="I399" s="167"/>
      <c r="J399" s="167"/>
      <c r="K399" s="167"/>
      <c r="L399" s="167"/>
      <c r="M399" s="167"/>
      <c r="N399" s="167"/>
      <c r="O399" s="246"/>
      <c r="P399" s="246"/>
      <c r="Q399" s="246"/>
      <c r="R399" s="246"/>
    </row>
    <row r="400" spans="1:18" ht="17.25" customHeight="1">
      <c r="A400" s="83"/>
      <c r="B400" s="83"/>
      <c r="C400" s="52">
        <v>4419</v>
      </c>
      <c r="D400" s="54" t="s">
        <v>203</v>
      </c>
      <c r="E400" s="166">
        <v>16</v>
      </c>
      <c r="F400" s="166">
        <v>0</v>
      </c>
      <c r="G400" s="389">
        <v>0</v>
      </c>
      <c r="H400" s="389">
        <v>0</v>
      </c>
      <c r="I400" s="167"/>
      <c r="J400" s="167"/>
      <c r="K400" s="167"/>
      <c r="L400" s="167"/>
      <c r="M400" s="167"/>
      <c r="N400" s="167"/>
      <c r="O400" s="246"/>
      <c r="P400" s="246"/>
      <c r="Q400" s="246"/>
      <c r="R400" s="246"/>
    </row>
    <row r="401" spans="1:18" ht="17.25" customHeight="1">
      <c r="A401" s="83"/>
      <c r="B401" s="83"/>
      <c r="C401" s="52">
        <v>4447</v>
      </c>
      <c r="D401" s="54" t="s">
        <v>205</v>
      </c>
      <c r="E401" s="166">
        <v>953</v>
      </c>
      <c r="F401" s="166">
        <v>0</v>
      </c>
      <c r="G401" s="389">
        <v>0</v>
      </c>
      <c r="H401" s="389">
        <v>0</v>
      </c>
      <c r="I401" s="167"/>
      <c r="J401" s="167"/>
      <c r="K401" s="167"/>
      <c r="L401" s="167"/>
      <c r="M401" s="167"/>
      <c r="N401" s="167"/>
      <c r="O401" s="246"/>
      <c r="P401" s="246"/>
      <c r="Q401" s="246"/>
      <c r="R401" s="246"/>
    </row>
    <row r="402" spans="1:18" ht="17.25" customHeight="1">
      <c r="A402" s="83"/>
      <c r="B402" s="83"/>
      <c r="C402" s="52">
        <v>4449</v>
      </c>
      <c r="D402" s="54" t="s">
        <v>205</v>
      </c>
      <c r="E402" s="166">
        <v>50</v>
      </c>
      <c r="F402" s="166">
        <v>0</v>
      </c>
      <c r="G402" s="389">
        <v>0</v>
      </c>
      <c r="H402" s="389">
        <v>0</v>
      </c>
      <c r="I402" s="167"/>
      <c r="J402" s="167"/>
      <c r="K402" s="167"/>
      <c r="L402" s="167"/>
      <c r="M402" s="167"/>
      <c r="N402" s="167"/>
      <c r="O402" s="246"/>
      <c r="P402" s="246"/>
      <c r="Q402" s="246"/>
      <c r="R402" s="246"/>
    </row>
    <row r="403" spans="1:18" ht="17.25" customHeight="1">
      <c r="A403" s="83"/>
      <c r="B403" s="83"/>
      <c r="C403" s="52">
        <v>6067</v>
      </c>
      <c r="D403" s="54" t="s">
        <v>173</v>
      </c>
      <c r="E403" s="166">
        <v>3184</v>
      </c>
      <c r="F403" s="166">
        <v>0</v>
      </c>
      <c r="G403" s="389">
        <v>0</v>
      </c>
      <c r="H403" s="389">
        <v>0</v>
      </c>
      <c r="I403" s="167"/>
      <c r="J403" s="167"/>
      <c r="K403" s="167"/>
      <c r="L403" s="167"/>
      <c r="M403" s="167"/>
      <c r="N403" s="167"/>
      <c r="O403" s="246"/>
      <c r="P403" s="246"/>
      <c r="Q403" s="246"/>
      <c r="R403" s="246"/>
    </row>
    <row r="404" spans="1:18" ht="17.25" customHeight="1">
      <c r="A404" s="83"/>
      <c r="B404" s="83"/>
      <c r="C404" s="52">
        <v>6069</v>
      </c>
      <c r="D404" s="54" t="s">
        <v>173</v>
      </c>
      <c r="E404" s="166">
        <v>562</v>
      </c>
      <c r="F404" s="166">
        <v>0</v>
      </c>
      <c r="G404" s="389">
        <v>0</v>
      </c>
      <c r="H404" s="389">
        <v>0</v>
      </c>
      <c r="I404" s="167"/>
      <c r="J404" s="167"/>
      <c r="K404" s="167"/>
      <c r="L404" s="167"/>
      <c r="M404" s="167"/>
      <c r="N404" s="167"/>
      <c r="O404" s="246"/>
      <c r="P404" s="246"/>
      <c r="Q404" s="246"/>
      <c r="R404" s="246"/>
    </row>
    <row r="405" spans="1:18" ht="17.25" customHeight="1">
      <c r="A405" s="177">
        <v>854</v>
      </c>
      <c r="B405" s="177"/>
      <c r="C405" s="58"/>
      <c r="D405" s="60" t="s">
        <v>160</v>
      </c>
      <c r="E405" s="174">
        <f>SUM(E406+E421+E423)</f>
        <v>957311</v>
      </c>
      <c r="F405" s="174">
        <f aca="true" t="shared" si="5" ref="F405:L405">SUM(F406+F421)</f>
        <v>292561</v>
      </c>
      <c r="G405" s="378">
        <f t="shared" si="5"/>
        <v>0</v>
      </c>
      <c r="H405" s="378"/>
      <c r="I405" s="174">
        <f t="shared" si="5"/>
        <v>285561</v>
      </c>
      <c r="J405" s="174">
        <f t="shared" si="5"/>
        <v>92039</v>
      </c>
      <c r="K405" s="174">
        <f t="shared" si="5"/>
        <v>131997</v>
      </c>
      <c r="L405" s="174">
        <f t="shared" si="5"/>
        <v>61525</v>
      </c>
      <c r="M405" s="174"/>
      <c r="N405" s="174"/>
      <c r="O405" s="174"/>
      <c r="P405" s="174"/>
      <c r="Q405" s="174"/>
      <c r="R405" s="174"/>
    </row>
    <row r="406" spans="1:18" ht="17.25" customHeight="1">
      <c r="A406" s="82"/>
      <c r="B406" s="82">
        <v>85401</v>
      </c>
      <c r="C406" s="64"/>
      <c r="D406" s="66" t="s">
        <v>262</v>
      </c>
      <c r="E406" s="163">
        <f>SUM(E407:E420)</f>
        <v>205902</v>
      </c>
      <c r="F406" s="163">
        <f>SUM(I406)</f>
        <v>285561</v>
      </c>
      <c r="G406" s="281">
        <v>0</v>
      </c>
      <c r="H406" s="281"/>
      <c r="I406" s="251">
        <f>SUM(J406+K406+L406)</f>
        <v>285561</v>
      </c>
      <c r="J406" s="258">
        <f>SUM(J407:J420)</f>
        <v>92039</v>
      </c>
      <c r="K406" s="258">
        <f>SUM(K407:K420)</f>
        <v>131997</v>
      </c>
      <c r="L406" s="258">
        <f>SUM(L407:L420)</f>
        <v>61525</v>
      </c>
      <c r="M406" s="163"/>
      <c r="N406" s="163"/>
      <c r="O406" s="242"/>
      <c r="P406" s="242"/>
      <c r="Q406" s="242"/>
      <c r="R406" s="242"/>
    </row>
    <row r="407" spans="1:18" ht="18.75" customHeight="1">
      <c r="A407" s="82"/>
      <c r="B407" s="82"/>
      <c r="C407" s="52">
        <v>3020</v>
      </c>
      <c r="D407" s="54" t="s">
        <v>188</v>
      </c>
      <c r="E407" s="166">
        <v>1000</v>
      </c>
      <c r="F407" s="166">
        <f>SUM(I407)</f>
        <v>1050</v>
      </c>
      <c r="G407" s="390">
        <v>0</v>
      </c>
      <c r="H407" s="390"/>
      <c r="I407" s="256">
        <f>SUM(J407+K407+L407)</f>
        <v>1050</v>
      </c>
      <c r="J407" s="192">
        <v>150</v>
      </c>
      <c r="K407" s="192">
        <v>400</v>
      </c>
      <c r="L407" s="192">
        <v>500</v>
      </c>
      <c r="M407" s="167"/>
      <c r="N407" s="167"/>
      <c r="O407" s="246"/>
      <c r="P407" s="246"/>
      <c r="Q407" s="246"/>
      <c r="R407" s="246"/>
    </row>
    <row r="408" spans="1:18" ht="17.25" customHeight="1">
      <c r="A408" s="83"/>
      <c r="B408" s="83"/>
      <c r="C408" s="83">
        <v>4010</v>
      </c>
      <c r="D408" s="54" t="s">
        <v>189</v>
      </c>
      <c r="E408" s="166">
        <v>141131</v>
      </c>
      <c r="F408" s="166">
        <f aca="true" t="shared" si="6" ref="F408:G420">SUM(I408)</f>
        <v>207428</v>
      </c>
      <c r="G408" s="390">
        <v>0</v>
      </c>
      <c r="H408" s="390"/>
      <c r="I408" s="256">
        <f aca="true" t="shared" si="7" ref="I408:I420">SUM(J408+K408+L408)</f>
        <v>207428</v>
      </c>
      <c r="J408" s="192">
        <v>67995</v>
      </c>
      <c r="K408" s="192">
        <v>99068</v>
      </c>
      <c r="L408" s="192">
        <v>40365</v>
      </c>
      <c r="M408" s="167"/>
      <c r="N408" s="167"/>
      <c r="O408" s="246"/>
      <c r="P408" s="246"/>
      <c r="Q408" s="246"/>
      <c r="R408" s="246"/>
    </row>
    <row r="409" spans="1:18" ht="17.25" customHeight="1">
      <c r="A409" s="83"/>
      <c r="B409" s="83"/>
      <c r="C409" s="100" t="s">
        <v>231</v>
      </c>
      <c r="D409" s="54" t="s">
        <v>190</v>
      </c>
      <c r="E409" s="166">
        <v>9854</v>
      </c>
      <c r="F409" s="166">
        <f t="shared" si="6"/>
        <v>12405</v>
      </c>
      <c r="G409" s="390">
        <v>0</v>
      </c>
      <c r="H409" s="390"/>
      <c r="I409" s="256">
        <f t="shared" si="7"/>
        <v>12405</v>
      </c>
      <c r="J409" s="192">
        <v>4335</v>
      </c>
      <c r="K409" s="192">
        <v>5570</v>
      </c>
      <c r="L409" s="192">
        <v>2500</v>
      </c>
      <c r="M409" s="167"/>
      <c r="N409" s="167"/>
      <c r="O409" s="246"/>
      <c r="P409" s="246"/>
      <c r="Q409" s="246"/>
      <c r="R409" s="246"/>
    </row>
    <row r="410" spans="1:18" ht="17.25" customHeight="1">
      <c r="A410" s="83"/>
      <c r="B410" s="52"/>
      <c r="C410" s="52">
        <v>4110</v>
      </c>
      <c r="D410" s="54" t="s">
        <v>191</v>
      </c>
      <c r="E410" s="166">
        <v>25865</v>
      </c>
      <c r="F410" s="166">
        <f t="shared" si="6"/>
        <v>33432</v>
      </c>
      <c r="G410" s="390">
        <v>0</v>
      </c>
      <c r="H410" s="390"/>
      <c r="I410" s="256">
        <f t="shared" si="7"/>
        <v>33432</v>
      </c>
      <c r="J410" s="189">
        <v>10987</v>
      </c>
      <c r="K410" s="189">
        <v>15895</v>
      </c>
      <c r="L410" s="189">
        <v>6550</v>
      </c>
      <c r="M410" s="158"/>
      <c r="N410" s="158"/>
      <c r="O410" s="237"/>
      <c r="P410" s="237"/>
      <c r="Q410" s="237"/>
      <c r="R410" s="237"/>
    </row>
    <row r="411" spans="1:18" ht="17.25" customHeight="1">
      <c r="A411" s="83"/>
      <c r="B411" s="52"/>
      <c r="C411" s="53" t="s">
        <v>233</v>
      </c>
      <c r="D411" s="54" t="s">
        <v>192</v>
      </c>
      <c r="E411" s="166">
        <v>4319</v>
      </c>
      <c r="F411" s="166">
        <f t="shared" si="6"/>
        <v>5396</v>
      </c>
      <c r="G411" s="390">
        <v>0</v>
      </c>
      <c r="H411" s="390"/>
      <c r="I411" s="256">
        <f t="shared" si="7"/>
        <v>5396</v>
      </c>
      <c r="J411" s="189">
        <v>1772</v>
      </c>
      <c r="K411" s="189">
        <v>2564</v>
      </c>
      <c r="L411" s="189">
        <v>1060</v>
      </c>
      <c r="M411" s="158"/>
      <c r="N411" s="158"/>
      <c r="O411" s="237"/>
      <c r="P411" s="237"/>
      <c r="Q411" s="237"/>
      <c r="R411" s="237"/>
    </row>
    <row r="412" spans="1:18" ht="17.25" customHeight="1">
      <c r="A412" s="52"/>
      <c r="B412" s="52"/>
      <c r="C412" s="52">
        <v>4210</v>
      </c>
      <c r="D412" s="54" t="s">
        <v>176</v>
      </c>
      <c r="E412" s="166">
        <v>5800</v>
      </c>
      <c r="F412" s="166">
        <f t="shared" si="6"/>
        <v>6000</v>
      </c>
      <c r="G412" s="390">
        <v>0</v>
      </c>
      <c r="H412" s="390"/>
      <c r="I412" s="256">
        <f t="shared" si="7"/>
        <v>6000</v>
      </c>
      <c r="J412" s="189">
        <v>500</v>
      </c>
      <c r="K412" s="189">
        <v>2000</v>
      </c>
      <c r="L412" s="189">
        <v>3500</v>
      </c>
      <c r="M412" s="158"/>
      <c r="N412" s="158"/>
      <c r="O412" s="237"/>
      <c r="P412" s="237"/>
      <c r="Q412" s="237"/>
      <c r="R412" s="237"/>
    </row>
    <row r="413" spans="1:18" ht="16.5" customHeight="1">
      <c r="A413" s="52"/>
      <c r="B413" s="52"/>
      <c r="C413" s="52">
        <v>4240</v>
      </c>
      <c r="D413" s="54" t="s">
        <v>236</v>
      </c>
      <c r="E413" s="166">
        <v>750</v>
      </c>
      <c r="F413" s="166">
        <f t="shared" si="6"/>
        <v>1250</v>
      </c>
      <c r="G413" s="390">
        <v>0</v>
      </c>
      <c r="H413" s="390"/>
      <c r="I413" s="256">
        <f t="shared" si="7"/>
        <v>1250</v>
      </c>
      <c r="J413" s="189">
        <v>250</v>
      </c>
      <c r="K413" s="189">
        <v>500</v>
      </c>
      <c r="L413" s="189">
        <v>500</v>
      </c>
      <c r="M413" s="158"/>
      <c r="N413" s="158"/>
      <c r="O413" s="237"/>
      <c r="P413" s="237"/>
      <c r="Q413" s="237"/>
      <c r="R413" s="237"/>
    </row>
    <row r="414" spans="1:18" ht="17.25" customHeight="1">
      <c r="A414" s="52"/>
      <c r="B414" s="52"/>
      <c r="C414" s="52">
        <v>4260</v>
      </c>
      <c r="D414" s="54" t="s">
        <v>193</v>
      </c>
      <c r="E414" s="166">
        <v>1800</v>
      </c>
      <c r="F414" s="166">
        <f t="shared" si="6"/>
        <v>2100</v>
      </c>
      <c r="G414" s="390">
        <v>0</v>
      </c>
      <c r="H414" s="390"/>
      <c r="I414" s="256">
        <f t="shared" si="7"/>
        <v>2100</v>
      </c>
      <c r="J414" s="189">
        <v>1100</v>
      </c>
      <c r="K414" s="189">
        <v>0</v>
      </c>
      <c r="L414" s="189">
        <v>1000</v>
      </c>
      <c r="M414" s="158"/>
      <c r="N414" s="158"/>
      <c r="O414" s="237"/>
      <c r="P414" s="237"/>
      <c r="Q414" s="237"/>
      <c r="R414" s="237"/>
    </row>
    <row r="415" spans="1:18" ht="17.25" customHeight="1">
      <c r="A415" s="52"/>
      <c r="B415" s="52"/>
      <c r="C415" s="52">
        <v>4280</v>
      </c>
      <c r="D415" s="54" t="s">
        <v>194</v>
      </c>
      <c r="E415" s="166">
        <v>400</v>
      </c>
      <c r="F415" s="166">
        <f t="shared" si="6"/>
        <v>700</v>
      </c>
      <c r="G415" s="390">
        <v>0</v>
      </c>
      <c r="H415" s="390"/>
      <c r="I415" s="256">
        <f t="shared" si="7"/>
        <v>700</v>
      </c>
      <c r="J415" s="189">
        <v>300</v>
      </c>
      <c r="K415" s="189">
        <v>200</v>
      </c>
      <c r="L415" s="189">
        <v>200</v>
      </c>
      <c r="M415" s="158"/>
      <c r="N415" s="158"/>
      <c r="O415" s="237"/>
      <c r="P415" s="237"/>
      <c r="Q415" s="237"/>
      <c r="R415" s="237"/>
    </row>
    <row r="416" spans="1:18" ht="17.25" customHeight="1">
      <c r="A416" s="102"/>
      <c r="B416" s="102"/>
      <c r="C416" s="103">
        <v>4300</v>
      </c>
      <c r="D416" s="57" t="s">
        <v>178</v>
      </c>
      <c r="E416" s="166">
        <v>2400</v>
      </c>
      <c r="F416" s="166">
        <f t="shared" si="6"/>
        <v>2500</v>
      </c>
      <c r="G416" s="390">
        <v>0</v>
      </c>
      <c r="H416" s="390"/>
      <c r="I416" s="256">
        <f t="shared" si="7"/>
        <v>2500</v>
      </c>
      <c r="J416" s="193">
        <v>200</v>
      </c>
      <c r="K416" s="193">
        <v>300</v>
      </c>
      <c r="L416" s="193">
        <v>2000</v>
      </c>
      <c r="M416" s="170"/>
      <c r="N416" s="170"/>
      <c r="O416" s="249"/>
      <c r="P416" s="249"/>
      <c r="Q416" s="249"/>
      <c r="R416" s="249"/>
    </row>
    <row r="417" spans="1:18" ht="17.25" customHeight="1">
      <c r="A417" s="102"/>
      <c r="B417" s="102"/>
      <c r="C417" s="103">
        <v>4350</v>
      </c>
      <c r="D417" s="54" t="s">
        <v>243</v>
      </c>
      <c r="E417" s="166">
        <v>0</v>
      </c>
      <c r="F417" s="166">
        <f t="shared" si="6"/>
        <v>0</v>
      </c>
      <c r="G417" s="390">
        <f t="shared" si="6"/>
        <v>0</v>
      </c>
      <c r="H417" s="390"/>
      <c r="I417" s="256">
        <f t="shared" si="7"/>
        <v>0</v>
      </c>
      <c r="J417" s="193">
        <v>0</v>
      </c>
      <c r="K417" s="193">
        <v>0</v>
      </c>
      <c r="L417" s="193">
        <v>0</v>
      </c>
      <c r="M417" s="170"/>
      <c r="N417" s="170"/>
      <c r="O417" s="249"/>
      <c r="P417" s="249"/>
      <c r="Q417" s="249"/>
      <c r="R417" s="249"/>
    </row>
    <row r="418" spans="1:18" ht="16.5" customHeight="1">
      <c r="A418" s="102"/>
      <c r="B418" s="102"/>
      <c r="C418" s="103">
        <v>4370</v>
      </c>
      <c r="D418" s="54" t="s">
        <v>201</v>
      </c>
      <c r="E418" s="166">
        <v>700</v>
      </c>
      <c r="F418" s="166">
        <f t="shared" si="6"/>
        <v>700</v>
      </c>
      <c r="G418" s="390">
        <v>0</v>
      </c>
      <c r="H418" s="390"/>
      <c r="I418" s="256">
        <f t="shared" si="7"/>
        <v>700</v>
      </c>
      <c r="J418" s="193">
        <v>200</v>
      </c>
      <c r="K418" s="193">
        <v>0</v>
      </c>
      <c r="L418" s="193">
        <v>500</v>
      </c>
      <c r="M418" s="170"/>
      <c r="N418" s="170"/>
      <c r="O418" s="249"/>
      <c r="P418" s="249"/>
      <c r="Q418" s="249"/>
      <c r="R418" s="249"/>
    </row>
    <row r="419" spans="1:18" ht="17.25" customHeight="1">
      <c r="A419" s="102"/>
      <c r="B419" s="102"/>
      <c r="C419" s="103">
        <v>4410</v>
      </c>
      <c r="D419" s="54" t="s">
        <v>203</v>
      </c>
      <c r="E419" s="166">
        <f>SUM(F419)</f>
        <v>350</v>
      </c>
      <c r="F419" s="166">
        <f t="shared" si="6"/>
        <v>350</v>
      </c>
      <c r="G419" s="390">
        <v>0</v>
      </c>
      <c r="H419" s="390"/>
      <c r="I419" s="256">
        <f t="shared" si="7"/>
        <v>350</v>
      </c>
      <c r="J419" s="193">
        <v>100</v>
      </c>
      <c r="K419" s="193">
        <v>100</v>
      </c>
      <c r="L419" s="193">
        <v>150</v>
      </c>
      <c r="M419" s="170"/>
      <c r="N419" s="170"/>
      <c r="O419" s="249"/>
      <c r="P419" s="249"/>
      <c r="Q419" s="249"/>
      <c r="R419" s="249"/>
    </row>
    <row r="420" spans="1:18" ht="21" customHeight="1">
      <c r="A420" s="102"/>
      <c r="B420" s="83"/>
      <c r="C420" s="52">
        <v>4440</v>
      </c>
      <c r="D420" s="54" t="s">
        <v>205</v>
      </c>
      <c r="E420" s="166">
        <v>11533</v>
      </c>
      <c r="F420" s="166">
        <f t="shared" si="6"/>
        <v>12250</v>
      </c>
      <c r="G420" s="390">
        <v>0</v>
      </c>
      <c r="H420" s="390"/>
      <c r="I420" s="256">
        <f t="shared" si="7"/>
        <v>12250</v>
      </c>
      <c r="J420" s="192">
        <v>4150</v>
      </c>
      <c r="K420" s="192">
        <v>5400</v>
      </c>
      <c r="L420" s="192">
        <v>2700</v>
      </c>
      <c r="M420" s="167"/>
      <c r="N420" s="167"/>
      <c r="O420" s="246"/>
      <c r="P420" s="246"/>
      <c r="Q420" s="246"/>
      <c r="R420" s="246"/>
    </row>
    <row r="421" spans="1:18" ht="21" customHeight="1">
      <c r="A421" s="102"/>
      <c r="B421" s="101">
        <v>85412</v>
      </c>
      <c r="C421" s="96"/>
      <c r="D421" s="99" t="s">
        <v>347</v>
      </c>
      <c r="E421" s="248">
        <f>SUM(E422:E422)</f>
        <v>7000</v>
      </c>
      <c r="F421" s="248">
        <f>SUM(F422:F422)</f>
        <v>7000</v>
      </c>
      <c r="G421" s="390">
        <v>0</v>
      </c>
      <c r="H421" s="390"/>
      <c r="I421" s="169"/>
      <c r="J421" s="169"/>
      <c r="K421" s="169"/>
      <c r="L421" s="169"/>
      <c r="M421" s="169"/>
      <c r="N421" s="169"/>
      <c r="O421" s="248"/>
      <c r="P421" s="248"/>
      <c r="Q421" s="248"/>
      <c r="R421" s="248"/>
    </row>
    <row r="422" spans="1:18" ht="26.25" customHeight="1">
      <c r="A422" s="102"/>
      <c r="B422" s="83"/>
      <c r="C422" s="52">
        <v>2820</v>
      </c>
      <c r="D422" s="57" t="s">
        <v>400</v>
      </c>
      <c r="E422" s="166">
        <v>7000</v>
      </c>
      <c r="F422" s="166">
        <v>7000</v>
      </c>
      <c r="G422" s="389">
        <v>0</v>
      </c>
      <c r="H422" s="389"/>
      <c r="I422" s="167"/>
      <c r="J422" s="167"/>
      <c r="K422" s="167"/>
      <c r="L422" s="167"/>
      <c r="M422" s="167"/>
      <c r="N422" s="167"/>
      <c r="O422" s="246"/>
      <c r="P422" s="246"/>
      <c r="Q422" s="246"/>
      <c r="R422" s="246"/>
    </row>
    <row r="423" spans="1:18" s="304" customFormat="1" ht="17.25" customHeight="1">
      <c r="A423" s="102"/>
      <c r="B423" s="82">
        <v>85415</v>
      </c>
      <c r="C423" s="64"/>
      <c r="D423" s="51" t="s">
        <v>362</v>
      </c>
      <c r="E423" s="169">
        <f>SUM(E424:E425)</f>
        <v>744409</v>
      </c>
      <c r="F423" s="169">
        <f>SUM(F424:F425)</f>
        <v>0</v>
      </c>
      <c r="G423" s="390">
        <f>SUM(G424:G425)</f>
        <v>0</v>
      </c>
      <c r="H423" s="390"/>
      <c r="I423" s="165"/>
      <c r="J423" s="165"/>
      <c r="K423" s="165"/>
      <c r="L423" s="165"/>
      <c r="M423" s="165"/>
      <c r="N423" s="165"/>
      <c r="O423" s="244"/>
      <c r="P423" s="244"/>
      <c r="Q423" s="244"/>
      <c r="R423" s="244"/>
    </row>
    <row r="424" spans="1:18" ht="17.25" customHeight="1">
      <c r="A424" s="102"/>
      <c r="B424" s="83"/>
      <c r="C424" s="52">
        <v>3240</v>
      </c>
      <c r="D424" s="57" t="s">
        <v>363</v>
      </c>
      <c r="E424" s="166">
        <v>687609</v>
      </c>
      <c r="F424" s="166">
        <v>0</v>
      </c>
      <c r="G424" s="389">
        <v>0</v>
      </c>
      <c r="H424" s="389"/>
      <c r="I424" s="167"/>
      <c r="J424" s="167"/>
      <c r="K424" s="167"/>
      <c r="L424" s="167"/>
      <c r="M424" s="167"/>
      <c r="N424" s="167"/>
      <c r="O424" s="246"/>
      <c r="P424" s="246"/>
      <c r="Q424" s="246"/>
      <c r="R424" s="246"/>
    </row>
    <row r="425" spans="1:18" ht="17.25" customHeight="1">
      <c r="A425" s="102"/>
      <c r="B425" s="83"/>
      <c r="C425" s="52">
        <v>3260</v>
      </c>
      <c r="D425" s="57" t="s">
        <v>346</v>
      </c>
      <c r="E425" s="166">
        <v>56800</v>
      </c>
      <c r="F425" s="166">
        <v>0</v>
      </c>
      <c r="G425" s="389">
        <v>0</v>
      </c>
      <c r="H425" s="389"/>
      <c r="I425" s="167"/>
      <c r="J425" s="167"/>
      <c r="K425" s="167"/>
      <c r="L425" s="167"/>
      <c r="M425" s="167"/>
      <c r="N425" s="167"/>
      <c r="O425" s="246"/>
      <c r="P425" s="246"/>
      <c r="Q425" s="246"/>
      <c r="R425" s="246"/>
    </row>
    <row r="426" spans="1:18" ht="23.25" customHeight="1">
      <c r="A426" s="177">
        <v>900</v>
      </c>
      <c r="B426" s="177"/>
      <c r="C426" s="58"/>
      <c r="D426" s="60" t="s">
        <v>161</v>
      </c>
      <c r="E426" s="174">
        <f>SUM(E427+E430+E432+E434+E436+E439+E443+E448)</f>
        <v>7095388</v>
      </c>
      <c r="F426" s="174">
        <f>SUM(F427+F430+F432+F434+F436+F439+F443+F448)</f>
        <v>4188898</v>
      </c>
      <c r="G426" s="378">
        <f>SUM(G427+G439+G448+G432+G434+G443)</f>
        <v>1743049</v>
      </c>
      <c r="H426" s="378">
        <f>SUM(H427+H439+H448+H432+H434+H443)</f>
        <v>1743048.82</v>
      </c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</row>
    <row r="427" spans="1:18" ht="17.25" customHeight="1">
      <c r="A427" s="83"/>
      <c r="B427" s="82">
        <v>90001</v>
      </c>
      <c r="C427" s="64"/>
      <c r="D427" s="66" t="s">
        <v>263</v>
      </c>
      <c r="E427" s="160">
        <f>SUM(E428:E429)</f>
        <v>110000</v>
      </c>
      <c r="F427" s="160">
        <f>SUM(F428:F429)</f>
        <v>0</v>
      </c>
      <c r="G427" s="383">
        <f>SUM(G428)</f>
        <v>0</v>
      </c>
      <c r="H427" s="383"/>
      <c r="I427" s="160"/>
      <c r="J427" s="160"/>
      <c r="K427" s="160"/>
      <c r="L427" s="160"/>
      <c r="M427" s="160"/>
      <c r="N427" s="160"/>
      <c r="O427" s="239"/>
      <c r="P427" s="239"/>
      <c r="Q427" s="239"/>
      <c r="R427" s="239"/>
    </row>
    <row r="428" spans="1:18" ht="17.25" customHeight="1">
      <c r="A428" s="83"/>
      <c r="B428" s="83"/>
      <c r="C428" s="52">
        <v>4300</v>
      </c>
      <c r="D428" s="54" t="s">
        <v>178</v>
      </c>
      <c r="E428" s="166">
        <v>20000</v>
      </c>
      <c r="F428" s="166">
        <v>0</v>
      </c>
      <c r="G428" s="389">
        <v>0</v>
      </c>
      <c r="H428" s="389"/>
      <c r="I428" s="167"/>
      <c r="J428" s="167"/>
      <c r="K428" s="167"/>
      <c r="L428" s="167"/>
      <c r="M428" s="167"/>
      <c r="N428" s="167"/>
      <c r="O428" s="246"/>
      <c r="P428" s="246"/>
      <c r="Q428" s="246"/>
      <c r="R428" s="246"/>
    </row>
    <row r="429" spans="1:18" ht="17.25" customHeight="1">
      <c r="A429" s="83"/>
      <c r="B429" s="83"/>
      <c r="C429" s="52">
        <v>6050</v>
      </c>
      <c r="D429" s="54" t="s">
        <v>173</v>
      </c>
      <c r="E429" s="166">
        <v>90000</v>
      </c>
      <c r="F429" s="166">
        <v>0</v>
      </c>
      <c r="G429" s="389">
        <v>0</v>
      </c>
      <c r="H429" s="389"/>
      <c r="I429" s="167"/>
      <c r="J429" s="167"/>
      <c r="K429" s="167"/>
      <c r="L429" s="167"/>
      <c r="M429" s="167"/>
      <c r="N429" s="167"/>
      <c r="O429" s="246"/>
      <c r="P429" s="246"/>
      <c r="Q429" s="246"/>
      <c r="R429" s="246"/>
    </row>
    <row r="430" spans="1:18" ht="17.25" customHeight="1">
      <c r="A430" s="83"/>
      <c r="B430" s="82">
        <v>90002</v>
      </c>
      <c r="C430" s="64"/>
      <c r="D430" s="66" t="s">
        <v>357</v>
      </c>
      <c r="E430" s="160">
        <f>SUM(E431:E431)</f>
        <v>200000</v>
      </c>
      <c r="F430" s="160">
        <f>SUM(F431)</f>
        <v>0</v>
      </c>
      <c r="G430" s="383" t="e">
        <f>SUM(#REF!)</f>
        <v>#REF!</v>
      </c>
      <c r="H430" s="383"/>
      <c r="I430" s="160"/>
      <c r="J430" s="160"/>
      <c r="K430" s="160"/>
      <c r="L430" s="160"/>
      <c r="M430" s="160"/>
      <c r="N430" s="160"/>
      <c r="O430" s="239"/>
      <c r="P430" s="239"/>
      <c r="Q430" s="239"/>
      <c r="R430" s="239"/>
    </row>
    <row r="431" spans="1:18" ht="17.25" customHeight="1">
      <c r="A431" s="83"/>
      <c r="B431" s="83"/>
      <c r="C431" s="52">
        <v>4300</v>
      </c>
      <c r="D431" s="54" t="s">
        <v>178</v>
      </c>
      <c r="E431" s="161">
        <v>200000</v>
      </c>
      <c r="F431" s="161">
        <v>0</v>
      </c>
      <c r="G431" s="386">
        <v>0</v>
      </c>
      <c r="H431" s="386"/>
      <c r="I431" s="161"/>
      <c r="J431" s="161"/>
      <c r="K431" s="161"/>
      <c r="L431" s="161"/>
      <c r="M431" s="161"/>
      <c r="N431" s="161"/>
      <c r="O431" s="240"/>
      <c r="P431" s="240"/>
      <c r="Q431" s="240"/>
      <c r="R431" s="240"/>
    </row>
    <row r="432" spans="1:18" ht="17.25" customHeight="1">
      <c r="A432" s="83"/>
      <c r="B432" s="82">
        <v>90003</v>
      </c>
      <c r="C432" s="64"/>
      <c r="D432" s="66" t="s">
        <v>263</v>
      </c>
      <c r="E432" s="160">
        <f>SUM(E433)</f>
        <v>401000</v>
      </c>
      <c r="F432" s="160">
        <f>SUM(F433)</f>
        <v>450000</v>
      </c>
      <c r="G432" s="383">
        <f>SUM(G433)</f>
        <v>0</v>
      </c>
      <c r="H432" s="383"/>
      <c r="I432" s="160"/>
      <c r="J432" s="160"/>
      <c r="K432" s="160"/>
      <c r="L432" s="160"/>
      <c r="M432" s="160"/>
      <c r="N432" s="160"/>
      <c r="O432" s="239"/>
      <c r="P432" s="239"/>
      <c r="Q432" s="239"/>
      <c r="R432" s="239"/>
    </row>
    <row r="433" spans="1:18" ht="17.25" customHeight="1">
      <c r="A433" s="83"/>
      <c r="B433" s="83"/>
      <c r="C433" s="52">
        <v>4300</v>
      </c>
      <c r="D433" s="54" t="s">
        <v>178</v>
      </c>
      <c r="E433" s="166">
        <v>401000</v>
      </c>
      <c r="F433" s="166">
        <v>450000</v>
      </c>
      <c r="G433" s="389">
        <v>0</v>
      </c>
      <c r="H433" s="389"/>
      <c r="I433" s="167"/>
      <c r="J433" s="167"/>
      <c r="K433" s="167"/>
      <c r="L433" s="167"/>
      <c r="M433" s="167"/>
      <c r="N433" s="167"/>
      <c r="O433" s="246"/>
      <c r="P433" s="246"/>
      <c r="Q433" s="246"/>
      <c r="R433" s="246"/>
    </row>
    <row r="434" spans="1:18" ht="20.25" customHeight="1">
      <c r="A434" s="83"/>
      <c r="B434" s="82">
        <v>90004</v>
      </c>
      <c r="C434" s="64"/>
      <c r="D434" s="66" t="s">
        <v>264</v>
      </c>
      <c r="E434" s="160">
        <f>SUM(E435)</f>
        <v>315200</v>
      </c>
      <c r="F434" s="160">
        <f>SUM(F435)</f>
        <v>250000</v>
      </c>
      <c r="G434" s="383">
        <f>SUM(G435)</f>
        <v>0</v>
      </c>
      <c r="H434" s="383"/>
      <c r="I434" s="160"/>
      <c r="J434" s="160"/>
      <c r="K434" s="160"/>
      <c r="L434" s="160"/>
      <c r="M434" s="160"/>
      <c r="N434" s="160"/>
      <c r="O434" s="239"/>
      <c r="P434" s="239"/>
      <c r="Q434" s="239"/>
      <c r="R434" s="239"/>
    </row>
    <row r="435" spans="1:18" ht="17.25" customHeight="1">
      <c r="A435" s="83"/>
      <c r="B435" s="83"/>
      <c r="C435" s="52">
        <v>4300</v>
      </c>
      <c r="D435" s="54" t="s">
        <v>178</v>
      </c>
      <c r="E435" s="166">
        <v>315200</v>
      </c>
      <c r="F435" s="166">
        <v>250000</v>
      </c>
      <c r="G435" s="389">
        <v>0</v>
      </c>
      <c r="H435" s="389"/>
      <c r="I435" s="167"/>
      <c r="J435" s="167"/>
      <c r="K435" s="167"/>
      <c r="L435" s="167"/>
      <c r="M435" s="167"/>
      <c r="N435" s="167"/>
      <c r="O435" s="246"/>
      <c r="P435" s="246"/>
      <c r="Q435" s="246"/>
      <c r="R435" s="246"/>
    </row>
    <row r="436" spans="1:18" ht="20.25" customHeight="1">
      <c r="A436" s="83"/>
      <c r="B436" s="82">
        <v>90005</v>
      </c>
      <c r="C436" s="64"/>
      <c r="D436" s="66" t="s">
        <v>401</v>
      </c>
      <c r="E436" s="160">
        <f>SUM(E437:E438)</f>
        <v>5000</v>
      </c>
      <c r="F436" s="160">
        <f>SUM(F437:F438)</f>
        <v>100000</v>
      </c>
      <c r="G436" s="383">
        <f>SUM(G437)</f>
        <v>0</v>
      </c>
      <c r="H436" s="383"/>
      <c r="I436" s="160"/>
      <c r="J436" s="160"/>
      <c r="K436" s="160"/>
      <c r="L436" s="160"/>
      <c r="M436" s="160"/>
      <c r="N436" s="160"/>
      <c r="O436" s="239"/>
      <c r="P436" s="239"/>
      <c r="Q436" s="239"/>
      <c r="R436" s="239"/>
    </row>
    <row r="437" spans="1:18" ht="17.25" customHeight="1">
      <c r="A437" s="83"/>
      <c r="B437" s="83"/>
      <c r="C437" s="52">
        <v>4300</v>
      </c>
      <c r="D437" s="54" t="s">
        <v>178</v>
      </c>
      <c r="E437" s="166">
        <v>5000</v>
      </c>
      <c r="F437" s="166">
        <v>0</v>
      </c>
      <c r="G437" s="389">
        <v>0</v>
      </c>
      <c r="H437" s="389"/>
      <c r="I437" s="167"/>
      <c r="J437" s="167"/>
      <c r="K437" s="167"/>
      <c r="L437" s="167"/>
      <c r="M437" s="167"/>
      <c r="N437" s="167"/>
      <c r="O437" s="246"/>
      <c r="P437" s="246"/>
      <c r="Q437" s="246"/>
      <c r="R437" s="246"/>
    </row>
    <row r="438" spans="1:18" ht="17.25" customHeight="1">
      <c r="A438" s="83"/>
      <c r="B438" s="83"/>
      <c r="C438" s="52">
        <v>6050</v>
      </c>
      <c r="D438" s="54" t="s">
        <v>173</v>
      </c>
      <c r="E438" s="166">
        <v>0</v>
      </c>
      <c r="F438" s="166">
        <v>100000</v>
      </c>
      <c r="G438" s="389"/>
      <c r="H438" s="389"/>
      <c r="I438" s="167"/>
      <c r="J438" s="167"/>
      <c r="K438" s="167"/>
      <c r="L438" s="167"/>
      <c r="M438" s="167"/>
      <c r="N438" s="167"/>
      <c r="O438" s="246"/>
      <c r="P438" s="246"/>
      <c r="Q438" s="246"/>
      <c r="R438" s="246"/>
    </row>
    <row r="439" spans="1:18" ht="17.25" customHeight="1">
      <c r="A439" s="82"/>
      <c r="B439" s="64">
        <v>90015</v>
      </c>
      <c r="C439" s="64"/>
      <c r="D439" s="66" t="s">
        <v>265</v>
      </c>
      <c r="E439" s="159">
        <f>SUM(E440:E442)</f>
        <v>685000</v>
      </c>
      <c r="F439" s="159">
        <f>SUM(F440:F442)</f>
        <v>650000</v>
      </c>
      <c r="G439" s="284">
        <f>SUM(G440:G442)</f>
        <v>0</v>
      </c>
      <c r="H439" s="284"/>
      <c r="I439" s="159"/>
      <c r="J439" s="159"/>
      <c r="K439" s="159"/>
      <c r="L439" s="159"/>
      <c r="M439" s="159"/>
      <c r="N439" s="159"/>
      <c r="O439" s="238"/>
      <c r="P439" s="238"/>
      <c r="Q439" s="238"/>
      <c r="R439" s="238"/>
    </row>
    <row r="440" spans="1:18" ht="17.25" customHeight="1">
      <c r="A440" s="83"/>
      <c r="B440" s="83"/>
      <c r="C440" s="52">
        <v>4260</v>
      </c>
      <c r="D440" s="54" t="s">
        <v>193</v>
      </c>
      <c r="E440" s="166">
        <v>500000</v>
      </c>
      <c r="F440" s="166">
        <v>550000</v>
      </c>
      <c r="G440" s="389">
        <v>0</v>
      </c>
      <c r="H440" s="389"/>
      <c r="I440" s="167"/>
      <c r="J440" s="167"/>
      <c r="K440" s="167"/>
      <c r="L440" s="167"/>
      <c r="M440" s="167"/>
      <c r="N440" s="167"/>
      <c r="O440" s="246"/>
      <c r="P440" s="246"/>
      <c r="Q440" s="246"/>
      <c r="R440" s="246"/>
    </row>
    <row r="441" spans="1:18" ht="17.25" customHeight="1">
      <c r="A441" s="52"/>
      <c r="B441" s="83"/>
      <c r="C441" s="52">
        <v>4270</v>
      </c>
      <c r="D441" s="54" t="s">
        <v>177</v>
      </c>
      <c r="E441" s="166">
        <v>120000</v>
      </c>
      <c r="F441" s="166">
        <v>100000</v>
      </c>
      <c r="G441" s="389">
        <v>0</v>
      </c>
      <c r="H441" s="389"/>
      <c r="I441" s="167"/>
      <c r="J441" s="167"/>
      <c r="K441" s="167"/>
      <c r="L441" s="167"/>
      <c r="M441" s="167"/>
      <c r="N441" s="167"/>
      <c r="O441" s="246"/>
      <c r="P441" s="246"/>
      <c r="Q441" s="246"/>
      <c r="R441" s="246"/>
    </row>
    <row r="442" spans="1:18" ht="17.25" customHeight="1">
      <c r="A442" s="52"/>
      <c r="B442" s="83"/>
      <c r="C442" s="52">
        <v>6050</v>
      </c>
      <c r="D442" s="54" t="s">
        <v>173</v>
      </c>
      <c r="E442" s="166">
        <v>65000</v>
      </c>
      <c r="F442" s="166">
        <v>0</v>
      </c>
      <c r="G442" s="389">
        <v>0</v>
      </c>
      <c r="H442" s="389"/>
      <c r="I442" s="167"/>
      <c r="J442" s="167"/>
      <c r="K442" s="167"/>
      <c r="L442" s="167"/>
      <c r="M442" s="167"/>
      <c r="N442" s="167"/>
      <c r="O442" s="246"/>
      <c r="P442" s="246"/>
      <c r="Q442" s="246"/>
      <c r="R442" s="246"/>
    </row>
    <row r="443" spans="1:18" s="304" customFormat="1" ht="24.75" customHeight="1">
      <c r="A443" s="64"/>
      <c r="B443" s="82">
        <v>90019</v>
      </c>
      <c r="C443" s="64"/>
      <c r="D443" s="66" t="s">
        <v>431</v>
      </c>
      <c r="E443" s="165">
        <f>SUM(E444:E447)</f>
        <v>430203</v>
      </c>
      <c r="F443" s="165">
        <f>SUM(F444:F447)</f>
        <v>140000</v>
      </c>
      <c r="G443" s="283">
        <f>SUM(G444:G447)</f>
        <v>0</v>
      </c>
      <c r="H443" s="283"/>
      <c r="I443" s="165"/>
      <c r="J443" s="165"/>
      <c r="K443" s="165"/>
      <c r="L443" s="165"/>
      <c r="M443" s="165"/>
      <c r="N443" s="165"/>
      <c r="O443" s="244"/>
      <c r="P443" s="244"/>
      <c r="Q443" s="244"/>
      <c r="R443" s="244"/>
    </row>
    <row r="444" spans="1:18" ht="17.25" customHeight="1">
      <c r="A444" s="83"/>
      <c r="B444" s="83"/>
      <c r="C444" s="52">
        <v>4210</v>
      </c>
      <c r="D444" s="54" t="s">
        <v>176</v>
      </c>
      <c r="E444" s="166">
        <v>500</v>
      </c>
      <c r="F444" s="166">
        <v>0</v>
      </c>
      <c r="G444" s="389">
        <v>0</v>
      </c>
      <c r="H444" s="389"/>
      <c r="I444" s="167"/>
      <c r="J444" s="167"/>
      <c r="K444" s="167"/>
      <c r="L444" s="167"/>
      <c r="M444" s="167"/>
      <c r="N444" s="167"/>
      <c r="O444" s="246"/>
      <c r="P444" s="246"/>
      <c r="Q444" s="246"/>
      <c r="R444" s="246"/>
    </row>
    <row r="445" spans="1:18" ht="17.25" customHeight="1">
      <c r="A445" s="83"/>
      <c r="B445" s="83"/>
      <c r="C445" s="83">
        <v>4270</v>
      </c>
      <c r="D445" s="54" t="s">
        <v>177</v>
      </c>
      <c r="E445" s="166">
        <v>63800</v>
      </c>
      <c r="F445" s="166">
        <v>0</v>
      </c>
      <c r="G445" s="389">
        <v>0</v>
      </c>
      <c r="H445" s="389"/>
      <c r="I445" s="167"/>
      <c r="J445" s="167"/>
      <c r="K445" s="167"/>
      <c r="L445" s="167"/>
      <c r="M445" s="167"/>
      <c r="N445" s="167"/>
      <c r="O445" s="246"/>
      <c r="P445" s="246"/>
      <c r="Q445" s="246"/>
      <c r="R445" s="246"/>
    </row>
    <row r="446" spans="1:18" ht="17.25" customHeight="1">
      <c r="A446" s="83"/>
      <c r="B446" s="83"/>
      <c r="C446" s="52">
        <v>4300</v>
      </c>
      <c r="D446" s="54" t="s">
        <v>178</v>
      </c>
      <c r="E446" s="168">
        <v>5903</v>
      </c>
      <c r="F446" s="168">
        <v>0</v>
      </c>
      <c r="G446" s="382">
        <v>0</v>
      </c>
      <c r="H446" s="382"/>
      <c r="I446" s="158"/>
      <c r="J446" s="158"/>
      <c r="K446" s="158"/>
      <c r="L446" s="158"/>
      <c r="M446" s="158"/>
      <c r="N446" s="158"/>
      <c r="O446" s="237"/>
      <c r="P446" s="237"/>
      <c r="Q446" s="237"/>
      <c r="R446" s="237"/>
    </row>
    <row r="447" spans="1:18" ht="18" customHeight="1">
      <c r="A447" s="83"/>
      <c r="B447" s="83"/>
      <c r="C447" s="83">
        <v>6050</v>
      </c>
      <c r="D447" s="54" t="s">
        <v>173</v>
      </c>
      <c r="E447" s="166">
        <v>360000</v>
      </c>
      <c r="F447" s="166">
        <v>140000</v>
      </c>
      <c r="G447" s="389">
        <v>0</v>
      </c>
      <c r="H447" s="389"/>
      <c r="I447" s="167"/>
      <c r="J447" s="167"/>
      <c r="K447" s="167"/>
      <c r="L447" s="167"/>
      <c r="M447" s="167"/>
      <c r="N447" s="167"/>
      <c r="O447" s="246"/>
      <c r="P447" s="246"/>
      <c r="Q447" s="246"/>
      <c r="R447" s="246"/>
    </row>
    <row r="448" spans="1:18" ht="17.25" customHeight="1">
      <c r="A448" s="82"/>
      <c r="B448" s="82">
        <v>90095</v>
      </c>
      <c r="C448" s="64"/>
      <c r="D448" s="66" t="s">
        <v>151</v>
      </c>
      <c r="E448" s="163">
        <f>SUM(E449:E469)</f>
        <v>4948985</v>
      </c>
      <c r="F448" s="163">
        <f>SUM(F449:F469)</f>
        <v>2598898</v>
      </c>
      <c r="G448" s="281">
        <f>SUM(G449:G469)</f>
        <v>1743049</v>
      </c>
      <c r="H448" s="281">
        <f>SUM(H449:H469)</f>
        <v>1743048.82</v>
      </c>
      <c r="I448" s="163"/>
      <c r="J448" s="163"/>
      <c r="K448" s="163"/>
      <c r="L448" s="163"/>
      <c r="M448" s="163"/>
      <c r="N448" s="163"/>
      <c r="O448" s="242"/>
      <c r="P448" s="242"/>
      <c r="Q448" s="242"/>
      <c r="R448" s="242"/>
    </row>
    <row r="449" spans="1:18" s="303" customFormat="1" ht="16.5" customHeight="1">
      <c r="A449" s="320"/>
      <c r="B449" s="320"/>
      <c r="C449" s="477" t="s">
        <v>229</v>
      </c>
      <c r="D449" s="478" t="s">
        <v>188</v>
      </c>
      <c r="E449" s="243">
        <v>16750</v>
      </c>
      <c r="F449" s="243">
        <v>1500</v>
      </c>
      <c r="G449" s="243">
        <v>0</v>
      </c>
      <c r="H449" s="242">
        <v>0</v>
      </c>
      <c r="I449" s="249"/>
      <c r="J449" s="249"/>
      <c r="K449" s="249"/>
      <c r="L449" s="249"/>
      <c r="M449" s="249"/>
      <c r="N449" s="249"/>
      <c r="O449" s="249"/>
      <c r="P449" s="249"/>
      <c r="Q449" s="249"/>
      <c r="R449" s="249"/>
    </row>
    <row r="450" spans="1:18" s="303" customFormat="1" ht="17.25" customHeight="1">
      <c r="A450" s="320"/>
      <c r="B450" s="320"/>
      <c r="C450" s="321">
        <v>4010</v>
      </c>
      <c r="D450" s="478" t="s">
        <v>189</v>
      </c>
      <c r="E450" s="245">
        <v>596300</v>
      </c>
      <c r="F450" s="245">
        <v>136733</v>
      </c>
      <c r="G450" s="245">
        <v>0</v>
      </c>
      <c r="H450" s="244">
        <v>0</v>
      </c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</row>
    <row r="451" spans="1:18" s="303" customFormat="1" ht="17.25" customHeight="1">
      <c r="A451" s="320"/>
      <c r="B451" s="320"/>
      <c r="C451" s="321">
        <v>4040</v>
      </c>
      <c r="D451" s="478" t="s">
        <v>190</v>
      </c>
      <c r="E451" s="245">
        <v>32410</v>
      </c>
      <c r="F451" s="245">
        <v>42240</v>
      </c>
      <c r="G451" s="245">
        <v>0</v>
      </c>
      <c r="H451" s="244">
        <v>0</v>
      </c>
      <c r="I451" s="246"/>
      <c r="J451" s="246"/>
      <c r="K451" s="246"/>
      <c r="L451" s="246"/>
      <c r="M451" s="246"/>
      <c r="N451" s="246"/>
      <c r="O451" s="246"/>
      <c r="P451" s="246"/>
      <c r="Q451" s="246"/>
      <c r="R451" s="246"/>
    </row>
    <row r="452" spans="1:18" s="303" customFormat="1" ht="17.25" customHeight="1">
      <c r="A452" s="320"/>
      <c r="B452" s="320"/>
      <c r="C452" s="321">
        <v>4110</v>
      </c>
      <c r="D452" s="478" t="s">
        <v>191</v>
      </c>
      <c r="E452" s="245">
        <v>140530</v>
      </c>
      <c r="F452" s="245">
        <v>26850</v>
      </c>
      <c r="G452" s="245">
        <v>0</v>
      </c>
      <c r="H452" s="244">
        <v>0</v>
      </c>
      <c r="I452" s="246"/>
      <c r="J452" s="246"/>
      <c r="K452" s="246"/>
      <c r="L452" s="246"/>
      <c r="M452" s="246"/>
      <c r="N452" s="246"/>
      <c r="O452" s="246"/>
      <c r="P452" s="246"/>
      <c r="Q452" s="246"/>
      <c r="R452" s="246"/>
    </row>
    <row r="453" spans="1:18" s="303" customFormat="1" ht="17.25" customHeight="1">
      <c r="A453" s="320"/>
      <c r="B453" s="320"/>
      <c r="C453" s="321">
        <v>4120</v>
      </c>
      <c r="D453" s="478" t="s">
        <v>192</v>
      </c>
      <c r="E453" s="245">
        <v>14880</v>
      </c>
      <c r="F453" s="245">
        <v>4280</v>
      </c>
      <c r="G453" s="245">
        <v>0</v>
      </c>
      <c r="H453" s="244">
        <v>0</v>
      </c>
      <c r="I453" s="246"/>
      <c r="J453" s="246"/>
      <c r="K453" s="246"/>
      <c r="L453" s="246"/>
      <c r="M453" s="246"/>
      <c r="N453" s="246"/>
      <c r="O453" s="246"/>
      <c r="P453" s="246"/>
      <c r="Q453" s="246"/>
      <c r="R453" s="246"/>
    </row>
    <row r="454" spans="1:18" s="303" customFormat="1" ht="17.25" customHeight="1">
      <c r="A454" s="320"/>
      <c r="B454" s="320"/>
      <c r="C454" s="321">
        <v>4140</v>
      </c>
      <c r="D454" s="54" t="s">
        <v>213</v>
      </c>
      <c r="E454" s="245">
        <v>0</v>
      </c>
      <c r="F454" s="245">
        <v>20000</v>
      </c>
      <c r="G454" s="245">
        <v>0</v>
      </c>
      <c r="H454" s="244">
        <v>0</v>
      </c>
      <c r="I454" s="246"/>
      <c r="J454" s="246"/>
      <c r="K454" s="246"/>
      <c r="L454" s="246"/>
      <c r="M454" s="246"/>
      <c r="N454" s="246"/>
      <c r="O454" s="246"/>
      <c r="P454" s="246"/>
      <c r="Q454" s="246"/>
      <c r="R454" s="246"/>
    </row>
    <row r="455" spans="1:18" s="303" customFormat="1" ht="17.25" customHeight="1">
      <c r="A455" s="320"/>
      <c r="B455" s="320"/>
      <c r="C455" s="321">
        <v>4160</v>
      </c>
      <c r="D455" s="478" t="s">
        <v>359</v>
      </c>
      <c r="E455" s="245">
        <v>802500</v>
      </c>
      <c r="F455" s="245">
        <v>0</v>
      </c>
      <c r="G455" s="245">
        <v>0</v>
      </c>
      <c r="H455" s="244">
        <v>0</v>
      </c>
      <c r="I455" s="246"/>
      <c r="J455" s="246"/>
      <c r="K455" s="246"/>
      <c r="L455" s="246"/>
      <c r="M455" s="246"/>
      <c r="N455" s="246"/>
      <c r="O455" s="246"/>
      <c r="P455" s="246"/>
      <c r="Q455" s="246"/>
      <c r="R455" s="246"/>
    </row>
    <row r="456" spans="1:59" ht="17.25" customHeight="1">
      <c r="A456" s="83"/>
      <c r="B456" s="83"/>
      <c r="C456" s="52">
        <v>4170</v>
      </c>
      <c r="D456" s="57" t="s">
        <v>214</v>
      </c>
      <c r="E456" s="166">
        <v>10000</v>
      </c>
      <c r="F456" s="166">
        <v>0</v>
      </c>
      <c r="G456" s="389">
        <v>0</v>
      </c>
      <c r="H456" s="283">
        <v>0</v>
      </c>
      <c r="I456" s="167"/>
      <c r="J456" s="167"/>
      <c r="K456" s="167"/>
      <c r="L456" s="167"/>
      <c r="M456" s="167"/>
      <c r="N456" s="167"/>
      <c r="O456" s="246"/>
      <c r="P456" s="246"/>
      <c r="Q456" s="246"/>
      <c r="R456" s="246"/>
      <c r="S456" s="303"/>
      <c r="T456" s="303"/>
      <c r="U456" s="303"/>
      <c r="V456" s="303"/>
      <c r="W456" s="303"/>
      <c r="X456" s="303"/>
      <c r="Y456" s="303"/>
      <c r="Z456" s="303"/>
      <c r="AA456" s="303"/>
      <c r="AB456" s="303"/>
      <c r="AC456" s="303"/>
      <c r="AD456" s="303"/>
      <c r="AE456" s="303"/>
      <c r="AF456" s="303"/>
      <c r="AG456" s="303"/>
      <c r="AH456" s="303"/>
      <c r="AI456" s="303"/>
      <c r="AJ456" s="303"/>
      <c r="AK456" s="303"/>
      <c r="AL456" s="303"/>
      <c r="AM456" s="303"/>
      <c r="AN456" s="303"/>
      <c r="AO456" s="303"/>
      <c r="AP456" s="303"/>
      <c r="AQ456" s="303"/>
      <c r="AR456" s="303"/>
      <c r="AS456" s="303"/>
      <c r="AT456" s="303"/>
      <c r="AU456" s="303"/>
      <c r="AV456" s="303"/>
      <c r="AW456" s="303"/>
      <c r="AX456" s="303"/>
      <c r="AY456" s="303"/>
      <c r="AZ456" s="303"/>
      <c r="BA456" s="303"/>
      <c r="BB456" s="303"/>
      <c r="BC456" s="303"/>
      <c r="BD456" s="303"/>
      <c r="BE456" s="303"/>
      <c r="BF456" s="303"/>
      <c r="BG456" s="303"/>
    </row>
    <row r="457" spans="1:59" ht="17.25" customHeight="1">
      <c r="A457" s="83"/>
      <c r="B457" s="83"/>
      <c r="C457" s="52">
        <v>4210</v>
      </c>
      <c r="D457" s="54" t="s">
        <v>176</v>
      </c>
      <c r="E457" s="166">
        <v>59000</v>
      </c>
      <c r="F457" s="166">
        <v>49500</v>
      </c>
      <c r="G457" s="389">
        <v>0</v>
      </c>
      <c r="H457" s="283">
        <v>0</v>
      </c>
      <c r="I457" s="167"/>
      <c r="J457" s="167"/>
      <c r="K457" s="167"/>
      <c r="L457" s="167"/>
      <c r="M457" s="167"/>
      <c r="N457" s="167"/>
      <c r="O457" s="246"/>
      <c r="P457" s="246"/>
      <c r="Q457" s="246"/>
      <c r="R457" s="246"/>
      <c r="S457" s="303"/>
      <c r="T457" s="303"/>
      <c r="U457" s="303"/>
      <c r="V457" s="303"/>
      <c r="W457" s="303"/>
      <c r="X457" s="303"/>
      <c r="Y457" s="303"/>
      <c r="Z457" s="303"/>
      <c r="AA457" s="303"/>
      <c r="AB457" s="303"/>
      <c r="AC457" s="303"/>
      <c r="AD457" s="303"/>
      <c r="AE457" s="303"/>
      <c r="AF457" s="303"/>
      <c r="AG457" s="303"/>
      <c r="AH457" s="303"/>
      <c r="AI457" s="303"/>
      <c r="AJ457" s="303"/>
      <c r="AK457" s="303"/>
      <c r="AL457" s="303"/>
      <c r="AM457" s="303"/>
      <c r="AN457" s="303"/>
      <c r="AO457" s="303"/>
      <c r="AP457" s="303"/>
      <c r="AQ457" s="303"/>
      <c r="AR457" s="303"/>
      <c r="AS457" s="303"/>
      <c r="AT457" s="303"/>
      <c r="AU457" s="303"/>
      <c r="AV457" s="303"/>
      <c r="AW457" s="303"/>
      <c r="AX457" s="303"/>
      <c r="AY457" s="303"/>
      <c r="AZ457" s="303"/>
      <c r="BA457" s="303"/>
      <c r="BB457" s="303"/>
      <c r="BC457" s="303"/>
      <c r="BD457" s="303"/>
      <c r="BE457" s="303"/>
      <c r="BF457" s="303"/>
      <c r="BG457" s="303"/>
    </row>
    <row r="458" spans="1:59" ht="17.25" customHeight="1">
      <c r="A458" s="83"/>
      <c r="B458" s="83"/>
      <c r="C458" s="83">
        <v>4260</v>
      </c>
      <c r="D458" s="54" t="s">
        <v>193</v>
      </c>
      <c r="E458" s="166">
        <v>6000</v>
      </c>
      <c r="F458" s="166">
        <v>6000</v>
      </c>
      <c r="G458" s="389">
        <v>0</v>
      </c>
      <c r="H458" s="283">
        <v>0</v>
      </c>
      <c r="I458" s="167"/>
      <c r="J458" s="167"/>
      <c r="K458" s="167"/>
      <c r="L458" s="167"/>
      <c r="M458" s="167"/>
      <c r="N458" s="167"/>
      <c r="O458" s="246"/>
      <c r="P458" s="246"/>
      <c r="Q458" s="246"/>
      <c r="R458" s="246"/>
      <c r="S458" s="303"/>
      <c r="T458" s="303"/>
      <c r="U458" s="303"/>
      <c r="V458" s="303"/>
      <c r="W458" s="303"/>
      <c r="X458" s="303"/>
      <c r="Y458" s="303"/>
      <c r="Z458" s="303"/>
      <c r="AA458" s="303"/>
      <c r="AB458" s="303"/>
      <c r="AC458" s="303"/>
      <c r="AD458" s="303"/>
      <c r="AE458" s="303"/>
      <c r="AF458" s="303"/>
      <c r="AG458" s="303"/>
      <c r="AH458" s="303"/>
      <c r="AI458" s="303"/>
      <c r="AJ458" s="303"/>
      <c r="AK458" s="303"/>
      <c r="AL458" s="303"/>
      <c r="AM458" s="303"/>
      <c r="AN458" s="303"/>
      <c r="AO458" s="303"/>
      <c r="AP458" s="303"/>
      <c r="AQ458" s="303"/>
      <c r="AR458" s="303"/>
      <c r="AS458" s="303"/>
      <c r="AT458" s="303"/>
      <c r="AU458" s="303"/>
      <c r="AV458" s="303"/>
      <c r="AW458" s="303"/>
      <c r="AX458" s="303"/>
      <c r="AY458" s="303"/>
      <c r="AZ458" s="303"/>
      <c r="BA458" s="303"/>
      <c r="BB458" s="303"/>
      <c r="BC458" s="303"/>
      <c r="BD458" s="303"/>
      <c r="BE458" s="303"/>
      <c r="BF458" s="303"/>
      <c r="BG458" s="303"/>
    </row>
    <row r="459" spans="1:18" ht="17.25" customHeight="1">
      <c r="A459" s="83"/>
      <c r="B459" s="83"/>
      <c r="C459" s="83">
        <v>4270</v>
      </c>
      <c r="D459" s="54" t="s">
        <v>177</v>
      </c>
      <c r="E459" s="166">
        <v>47000</v>
      </c>
      <c r="F459" s="166">
        <v>20000</v>
      </c>
      <c r="G459" s="389">
        <v>0</v>
      </c>
      <c r="H459" s="283">
        <v>0</v>
      </c>
      <c r="I459" s="167"/>
      <c r="J459" s="167"/>
      <c r="K459" s="167"/>
      <c r="L459" s="167"/>
      <c r="M459" s="167"/>
      <c r="N459" s="167"/>
      <c r="O459" s="246"/>
      <c r="P459" s="246"/>
      <c r="Q459" s="246"/>
      <c r="R459" s="246"/>
    </row>
    <row r="460" spans="1:18" s="303" customFormat="1" ht="17.25" customHeight="1">
      <c r="A460" s="320"/>
      <c r="B460" s="320"/>
      <c r="C460" s="320">
        <v>4280</v>
      </c>
      <c r="D460" s="478" t="s">
        <v>194</v>
      </c>
      <c r="E460" s="245">
        <v>3000</v>
      </c>
      <c r="F460" s="245">
        <v>1000</v>
      </c>
      <c r="G460" s="245">
        <v>0</v>
      </c>
      <c r="H460" s="244">
        <v>0</v>
      </c>
      <c r="I460" s="246"/>
      <c r="J460" s="246"/>
      <c r="K460" s="246"/>
      <c r="L460" s="246"/>
      <c r="M460" s="246"/>
      <c r="N460" s="246"/>
      <c r="O460" s="246"/>
      <c r="P460" s="246"/>
      <c r="Q460" s="246"/>
      <c r="R460" s="246"/>
    </row>
    <row r="461" spans="1:103" ht="17.25" customHeight="1">
      <c r="A461" s="83"/>
      <c r="B461" s="83"/>
      <c r="C461" s="52">
        <v>4300</v>
      </c>
      <c r="D461" s="54" t="s">
        <v>178</v>
      </c>
      <c r="E461" s="168">
        <v>81000</v>
      </c>
      <c r="F461" s="168">
        <v>81500</v>
      </c>
      <c r="G461" s="382">
        <v>0</v>
      </c>
      <c r="H461" s="284">
        <v>0</v>
      </c>
      <c r="I461" s="158"/>
      <c r="J461" s="158"/>
      <c r="K461" s="158"/>
      <c r="L461" s="158"/>
      <c r="M461" s="158"/>
      <c r="N461" s="158"/>
      <c r="O461" s="237"/>
      <c r="P461" s="237"/>
      <c r="Q461" s="237"/>
      <c r="R461" s="237"/>
      <c r="S461" s="303"/>
      <c r="T461" s="303"/>
      <c r="U461" s="303"/>
      <c r="V461" s="303"/>
      <c r="W461" s="303"/>
      <c r="X461" s="303"/>
      <c r="Y461" s="303"/>
      <c r="Z461" s="303"/>
      <c r="AA461" s="303"/>
      <c r="AB461" s="303"/>
      <c r="AC461" s="303"/>
      <c r="AD461" s="303"/>
      <c r="AE461" s="303"/>
      <c r="AF461" s="303"/>
      <c r="AG461" s="303"/>
      <c r="AH461" s="303"/>
      <c r="AI461" s="303"/>
      <c r="AJ461" s="303"/>
      <c r="AK461" s="303"/>
      <c r="AL461" s="303"/>
      <c r="AM461" s="303"/>
      <c r="AN461" s="303"/>
      <c r="AO461" s="303"/>
      <c r="AP461" s="303"/>
      <c r="AQ461" s="303"/>
      <c r="AR461" s="303"/>
      <c r="AS461" s="303"/>
      <c r="AT461" s="303"/>
      <c r="AU461" s="303"/>
      <c r="AV461" s="303"/>
      <c r="AW461" s="303"/>
      <c r="AX461" s="303"/>
      <c r="AY461" s="303"/>
      <c r="AZ461" s="303"/>
      <c r="BA461" s="303"/>
      <c r="BB461" s="303"/>
      <c r="BC461" s="303"/>
      <c r="BD461" s="303"/>
      <c r="BE461" s="303"/>
      <c r="BF461" s="303"/>
      <c r="BG461" s="303"/>
      <c r="BH461" s="303"/>
      <c r="BI461" s="303"/>
      <c r="BJ461" s="303"/>
      <c r="BK461" s="303"/>
      <c r="BL461" s="303"/>
      <c r="BM461" s="303"/>
      <c r="BN461" s="303"/>
      <c r="BO461" s="303"/>
      <c r="BP461" s="303"/>
      <c r="BQ461" s="303"/>
      <c r="BR461" s="303"/>
      <c r="BS461" s="303"/>
      <c r="BT461" s="303"/>
      <c r="BU461" s="303"/>
      <c r="BV461" s="303"/>
      <c r="BW461" s="303"/>
      <c r="BX461" s="303"/>
      <c r="BY461" s="303"/>
      <c r="BZ461" s="303"/>
      <c r="CA461" s="303"/>
      <c r="CB461" s="303"/>
      <c r="CC461" s="303"/>
      <c r="CD461" s="303"/>
      <c r="CE461" s="303"/>
      <c r="CF461" s="303"/>
      <c r="CG461" s="303"/>
      <c r="CH461" s="303"/>
      <c r="CI461" s="303"/>
      <c r="CJ461" s="303"/>
      <c r="CK461" s="303"/>
      <c r="CL461" s="303"/>
      <c r="CM461" s="303"/>
      <c r="CN461" s="303"/>
      <c r="CO461" s="303"/>
      <c r="CP461" s="303"/>
      <c r="CQ461" s="303"/>
      <c r="CR461" s="303"/>
      <c r="CS461" s="303"/>
      <c r="CT461" s="303"/>
      <c r="CU461" s="303"/>
      <c r="CV461" s="303"/>
      <c r="CW461" s="303"/>
      <c r="CX461" s="303"/>
      <c r="CY461" s="303"/>
    </row>
    <row r="462" spans="1:18" s="303" customFormat="1" ht="18" customHeight="1">
      <c r="A462" s="320"/>
      <c r="B462" s="320"/>
      <c r="C462" s="321">
        <v>4360</v>
      </c>
      <c r="D462" s="479" t="s">
        <v>199</v>
      </c>
      <c r="E462" s="247">
        <v>750</v>
      </c>
      <c r="F462" s="247">
        <v>800</v>
      </c>
      <c r="G462" s="247">
        <v>0</v>
      </c>
      <c r="H462" s="238">
        <v>0</v>
      </c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</row>
    <row r="463" spans="1:18" s="303" customFormat="1" ht="17.25" customHeight="1">
      <c r="A463" s="320"/>
      <c r="B463" s="321"/>
      <c r="C463" s="322" t="s">
        <v>202</v>
      </c>
      <c r="D463" s="54" t="s">
        <v>203</v>
      </c>
      <c r="E463" s="245">
        <v>200</v>
      </c>
      <c r="F463" s="245">
        <v>0</v>
      </c>
      <c r="G463" s="389">
        <v>0</v>
      </c>
      <c r="H463" s="283">
        <v>0</v>
      </c>
      <c r="I463" s="246"/>
      <c r="J463" s="246"/>
      <c r="K463" s="246"/>
      <c r="L463" s="246"/>
      <c r="M463" s="246"/>
      <c r="N463" s="246"/>
      <c r="O463" s="246"/>
      <c r="P463" s="246"/>
      <c r="Q463" s="246"/>
      <c r="R463" s="246"/>
    </row>
    <row r="464" spans="1:18" s="303" customFormat="1" ht="17.25" customHeight="1">
      <c r="A464" s="320"/>
      <c r="B464" s="321"/>
      <c r="C464" s="322" t="s">
        <v>186</v>
      </c>
      <c r="D464" s="478" t="s">
        <v>180</v>
      </c>
      <c r="E464" s="245">
        <v>1400</v>
      </c>
      <c r="F464" s="245">
        <v>1500</v>
      </c>
      <c r="G464" s="245">
        <v>0</v>
      </c>
      <c r="H464" s="244">
        <v>0</v>
      </c>
      <c r="I464" s="246"/>
      <c r="J464" s="246"/>
      <c r="K464" s="246"/>
      <c r="L464" s="246"/>
      <c r="M464" s="246"/>
      <c r="N464" s="246"/>
      <c r="O464" s="246"/>
      <c r="P464" s="246"/>
      <c r="Q464" s="246"/>
      <c r="R464" s="246"/>
    </row>
    <row r="465" spans="1:18" s="303" customFormat="1" ht="18.75" customHeight="1">
      <c r="A465" s="321"/>
      <c r="B465" s="320"/>
      <c r="C465" s="321">
        <v>4440</v>
      </c>
      <c r="D465" s="478" t="s">
        <v>205</v>
      </c>
      <c r="E465" s="247">
        <v>30674</v>
      </c>
      <c r="F465" s="247">
        <v>20000</v>
      </c>
      <c r="G465" s="247">
        <v>0</v>
      </c>
      <c r="H465" s="238">
        <v>0</v>
      </c>
      <c r="I465" s="237"/>
      <c r="J465" s="237"/>
      <c r="K465" s="237"/>
      <c r="L465" s="237"/>
      <c r="M465" s="237"/>
      <c r="N465" s="237"/>
      <c r="O465" s="237"/>
      <c r="P465" s="237"/>
      <c r="Q465" s="237"/>
      <c r="R465" s="237"/>
    </row>
    <row r="466" spans="1:18" ht="23.25" customHeight="1">
      <c r="A466" s="52"/>
      <c r="B466" s="83"/>
      <c r="C466" s="52">
        <v>6010</v>
      </c>
      <c r="D466" s="54" t="s">
        <v>266</v>
      </c>
      <c r="E466" s="247">
        <v>2300000</v>
      </c>
      <c r="F466" s="247">
        <v>0</v>
      </c>
      <c r="G466" s="382">
        <v>0</v>
      </c>
      <c r="H466" s="284">
        <v>0</v>
      </c>
      <c r="I466" s="158"/>
      <c r="J466" s="158"/>
      <c r="K466" s="158"/>
      <c r="L466" s="158"/>
      <c r="M466" s="158"/>
      <c r="N466" s="158"/>
      <c r="O466" s="237"/>
      <c r="P466" s="237"/>
      <c r="Q466" s="237"/>
      <c r="R466" s="237"/>
    </row>
    <row r="467" spans="1:18" ht="14.25" customHeight="1">
      <c r="A467" s="52"/>
      <c r="B467" s="83"/>
      <c r="C467" s="52">
        <v>6057</v>
      </c>
      <c r="D467" s="54" t="s">
        <v>173</v>
      </c>
      <c r="E467" s="247">
        <v>0</v>
      </c>
      <c r="F467" s="247">
        <v>1743049</v>
      </c>
      <c r="G467" s="382">
        <v>1743049</v>
      </c>
      <c r="H467" s="284">
        <v>1743048.82</v>
      </c>
      <c r="I467" s="158"/>
      <c r="J467" s="158"/>
      <c r="K467" s="158"/>
      <c r="L467" s="158"/>
      <c r="M467" s="158"/>
      <c r="N467" s="158"/>
      <c r="O467" s="237"/>
      <c r="P467" s="237"/>
      <c r="Q467" s="237"/>
      <c r="R467" s="237"/>
    </row>
    <row r="468" spans="1:18" ht="15.75" customHeight="1">
      <c r="A468" s="52"/>
      <c r="B468" s="83"/>
      <c r="C468" s="52">
        <v>6059</v>
      </c>
      <c r="D468" s="54" t="s">
        <v>173</v>
      </c>
      <c r="E468" s="247">
        <v>729816.55</v>
      </c>
      <c r="F468" s="247">
        <v>0</v>
      </c>
      <c r="G468" s="382">
        <v>0</v>
      </c>
      <c r="H468" s="284">
        <v>0</v>
      </c>
      <c r="I468" s="158"/>
      <c r="J468" s="158"/>
      <c r="K468" s="158"/>
      <c r="L468" s="158"/>
      <c r="M468" s="158"/>
      <c r="N468" s="158"/>
      <c r="O468" s="237"/>
      <c r="P468" s="237"/>
      <c r="Q468" s="237"/>
      <c r="R468" s="237"/>
    </row>
    <row r="469" spans="1:18" ht="15.75" customHeight="1">
      <c r="A469" s="52"/>
      <c r="B469" s="83"/>
      <c r="C469" s="52">
        <v>6050</v>
      </c>
      <c r="D469" s="54" t="s">
        <v>173</v>
      </c>
      <c r="E469" s="247">
        <v>76774.45</v>
      </c>
      <c r="F469" s="247">
        <v>443946</v>
      </c>
      <c r="G469" s="382">
        <v>0</v>
      </c>
      <c r="H469" s="284">
        <v>0</v>
      </c>
      <c r="I469" s="158"/>
      <c r="J469" s="158"/>
      <c r="K469" s="158"/>
      <c r="L469" s="158"/>
      <c r="M469" s="158"/>
      <c r="N469" s="158"/>
      <c r="O469" s="237"/>
      <c r="P469" s="237"/>
      <c r="Q469" s="237"/>
      <c r="R469" s="237"/>
    </row>
    <row r="470" spans="1:18" ht="20.25" customHeight="1">
      <c r="A470" s="58">
        <v>921</v>
      </c>
      <c r="B470" s="58"/>
      <c r="C470" s="177"/>
      <c r="D470" s="60" t="s">
        <v>267</v>
      </c>
      <c r="E470" s="174">
        <f>SUM(E471+E473+E475)</f>
        <v>1063000</v>
      </c>
      <c r="F470" s="174">
        <f>SUM(F471+F473+F475)</f>
        <v>1075000</v>
      </c>
      <c r="G470" s="378">
        <f>SUM(G471+G473+G475)</f>
        <v>0</v>
      </c>
      <c r="H470" s="378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</row>
    <row r="471" spans="1:18" ht="19.5" customHeight="1">
      <c r="A471" s="82"/>
      <c r="B471" s="64">
        <v>92105</v>
      </c>
      <c r="C471" s="82"/>
      <c r="D471" s="66" t="s">
        <v>348</v>
      </c>
      <c r="E471" s="163">
        <f>SUM(E472:E472)</f>
        <v>3000</v>
      </c>
      <c r="F471" s="163">
        <f>SUM(F472:F472)</f>
        <v>15000</v>
      </c>
      <c r="G471" s="281">
        <f>SUM(G472:G472)</f>
        <v>0</v>
      </c>
      <c r="H471" s="281"/>
      <c r="I471" s="163"/>
      <c r="J471" s="163"/>
      <c r="K471" s="163"/>
      <c r="L471" s="163"/>
      <c r="M471" s="163"/>
      <c r="N471" s="163"/>
      <c r="O471" s="242"/>
      <c r="P471" s="242"/>
      <c r="Q471" s="242"/>
      <c r="R471" s="242"/>
    </row>
    <row r="472" spans="1:18" ht="23.25" customHeight="1">
      <c r="A472" s="82"/>
      <c r="B472" s="64"/>
      <c r="C472" s="52">
        <v>2820</v>
      </c>
      <c r="D472" s="54" t="s">
        <v>272</v>
      </c>
      <c r="E472" s="164">
        <v>3000</v>
      </c>
      <c r="F472" s="164">
        <v>15000</v>
      </c>
      <c r="G472" s="391">
        <v>0</v>
      </c>
      <c r="H472" s="391"/>
      <c r="I472" s="170"/>
      <c r="J472" s="170"/>
      <c r="K472" s="170"/>
      <c r="L472" s="170"/>
      <c r="M472" s="170"/>
      <c r="N472" s="170"/>
      <c r="O472" s="249"/>
      <c r="P472" s="249"/>
      <c r="Q472" s="249"/>
      <c r="R472" s="249"/>
    </row>
    <row r="473" spans="1:18" ht="17.25" customHeight="1">
      <c r="A473" s="82"/>
      <c r="B473" s="64">
        <v>92109</v>
      </c>
      <c r="C473" s="82"/>
      <c r="D473" s="66" t="s">
        <v>268</v>
      </c>
      <c r="E473" s="163">
        <f>SUM(E474:E474)</f>
        <v>750000</v>
      </c>
      <c r="F473" s="163">
        <f>SUM(F474:F474)</f>
        <v>750000</v>
      </c>
      <c r="G473" s="281">
        <f>SUM(G474:G474)</f>
        <v>0</v>
      </c>
      <c r="H473" s="281"/>
      <c r="I473" s="163"/>
      <c r="J473" s="163"/>
      <c r="K473" s="163"/>
      <c r="L473" s="163"/>
      <c r="M473" s="163"/>
      <c r="N473" s="163"/>
      <c r="O473" s="242"/>
      <c r="P473" s="242"/>
      <c r="Q473" s="242"/>
      <c r="R473" s="242"/>
    </row>
    <row r="474" spans="1:18" ht="19.5" customHeight="1">
      <c r="A474" s="82"/>
      <c r="B474" s="64"/>
      <c r="C474" s="52">
        <v>2480</v>
      </c>
      <c r="D474" s="54" t="s">
        <v>269</v>
      </c>
      <c r="E474" s="164">
        <v>750000</v>
      </c>
      <c r="F474" s="164">
        <v>750000</v>
      </c>
      <c r="G474" s="391">
        <v>0</v>
      </c>
      <c r="H474" s="391"/>
      <c r="I474" s="170"/>
      <c r="J474" s="170"/>
      <c r="K474" s="170"/>
      <c r="L474" s="170"/>
      <c r="M474" s="170"/>
      <c r="N474" s="170"/>
      <c r="O474" s="249"/>
      <c r="P474" s="249"/>
      <c r="Q474" s="249"/>
      <c r="R474" s="249"/>
    </row>
    <row r="475" spans="1:18" ht="17.25" customHeight="1">
      <c r="A475" s="83"/>
      <c r="B475" s="82">
        <v>92116</v>
      </c>
      <c r="C475" s="64"/>
      <c r="D475" s="66" t="s">
        <v>270</v>
      </c>
      <c r="E475" s="165">
        <f>SUM(E476)</f>
        <v>310000</v>
      </c>
      <c r="F475" s="165">
        <f>SUM(F476)</f>
        <v>310000</v>
      </c>
      <c r="G475" s="283">
        <f>SUM(G476)</f>
        <v>0</v>
      </c>
      <c r="H475" s="283"/>
      <c r="I475" s="165"/>
      <c r="J475" s="165"/>
      <c r="K475" s="165"/>
      <c r="L475" s="165"/>
      <c r="M475" s="165"/>
      <c r="N475" s="165"/>
      <c r="O475" s="244"/>
      <c r="P475" s="244"/>
      <c r="Q475" s="244"/>
      <c r="R475" s="244"/>
    </row>
    <row r="476" spans="1:18" ht="19.5" customHeight="1">
      <c r="A476" s="83"/>
      <c r="B476" s="83"/>
      <c r="C476" s="52">
        <v>2480</v>
      </c>
      <c r="D476" s="54" t="s">
        <v>269</v>
      </c>
      <c r="E476" s="166">
        <v>310000</v>
      </c>
      <c r="F476" s="166">
        <v>310000</v>
      </c>
      <c r="G476" s="389">
        <v>0</v>
      </c>
      <c r="H476" s="389"/>
      <c r="I476" s="167"/>
      <c r="J476" s="167"/>
      <c r="K476" s="167"/>
      <c r="L476" s="167"/>
      <c r="M476" s="167"/>
      <c r="N476" s="167"/>
      <c r="O476" s="246"/>
      <c r="P476" s="246"/>
      <c r="Q476" s="246"/>
      <c r="R476" s="246"/>
    </row>
    <row r="477" spans="1:18" ht="20.25" customHeight="1">
      <c r="A477" s="177">
        <v>926</v>
      </c>
      <c r="B477" s="177"/>
      <c r="C477" s="58"/>
      <c r="D477" s="60" t="s">
        <v>162</v>
      </c>
      <c r="E477" s="174">
        <f>SUM(E478+E501+E480)</f>
        <v>2903850</v>
      </c>
      <c r="F477" s="174">
        <f>SUM(F478+F480)</f>
        <v>1710000</v>
      </c>
      <c r="G477" s="378">
        <f>SUM(G501+G480)</f>
        <v>0</v>
      </c>
      <c r="H477" s="378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</row>
    <row r="478" spans="1:18" ht="17.25" customHeight="1">
      <c r="A478" s="82"/>
      <c r="B478" s="82">
        <v>92601</v>
      </c>
      <c r="C478" s="64"/>
      <c r="D478" s="66" t="s">
        <v>364</v>
      </c>
      <c r="E478" s="165">
        <f>SUM(E479)</f>
        <v>1016000</v>
      </c>
      <c r="F478" s="165">
        <f>SUM(F479)</f>
        <v>0</v>
      </c>
      <c r="G478" s="283">
        <f>SUM(G479)</f>
        <v>0</v>
      </c>
      <c r="H478" s="283"/>
      <c r="I478" s="165"/>
      <c r="J478" s="165"/>
      <c r="K478" s="165"/>
      <c r="L478" s="165"/>
      <c r="M478" s="165"/>
      <c r="N478" s="165"/>
      <c r="O478" s="244"/>
      <c r="P478" s="244"/>
      <c r="Q478" s="244"/>
      <c r="R478" s="244"/>
    </row>
    <row r="479" spans="1:18" ht="19.5" customHeight="1">
      <c r="A479" s="83"/>
      <c r="B479" s="83"/>
      <c r="C479" s="52">
        <v>6050</v>
      </c>
      <c r="D479" s="54" t="s">
        <v>173</v>
      </c>
      <c r="E479" s="166">
        <v>1016000</v>
      </c>
      <c r="F479" s="166">
        <v>0</v>
      </c>
      <c r="G479" s="389">
        <v>0</v>
      </c>
      <c r="H479" s="389"/>
      <c r="I479" s="167"/>
      <c r="J479" s="167"/>
      <c r="K479" s="167"/>
      <c r="L479" s="167"/>
      <c r="M479" s="167"/>
      <c r="N479" s="167"/>
      <c r="O479" s="246"/>
      <c r="P479" s="246"/>
      <c r="Q479" s="246"/>
      <c r="R479" s="246"/>
    </row>
    <row r="480" spans="1:18" ht="17.25" customHeight="1">
      <c r="A480" s="82"/>
      <c r="B480" s="82">
        <v>92604</v>
      </c>
      <c r="C480" s="64"/>
      <c r="D480" s="66" t="s">
        <v>163</v>
      </c>
      <c r="E480" s="165">
        <f>SUM(E481:E500)</f>
        <v>1887850</v>
      </c>
      <c r="F480" s="165">
        <f>SUM(F481:F500)</f>
        <v>1710000</v>
      </c>
      <c r="G480" s="283">
        <f>SUM(G481:G500)</f>
        <v>0</v>
      </c>
      <c r="H480" s="283"/>
      <c r="I480" s="165"/>
      <c r="J480" s="165"/>
      <c r="K480" s="165"/>
      <c r="L480" s="165"/>
      <c r="M480" s="165"/>
      <c r="N480" s="165"/>
      <c r="O480" s="244"/>
      <c r="P480" s="244"/>
      <c r="Q480" s="244"/>
      <c r="R480" s="244"/>
    </row>
    <row r="481" spans="1:18" ht="24" customHeight="1">
      <c r="A481" s="83"/>
      <c r="B481" s="83"/>
      <c r="C481" s="52">
        <v>2820</v>
      </c>
      <c r="D481" s="54" t="s">
        <v>272</v>
      </c>
      <c r="E481" s="166">
        <v>210000</v>
      </c>
      <c r="F481" s="166">
        <v>210000</v>
      </c>
      <c r="G481" s="389">
        <v>0</v>
      </c>
      <c r="H481" s="389"/>
      <c r="I481" s="167"/>
      <c r="J481" s="167"/>
      <c r="K481" s="167"/>
      <c r="L481" s="167"/>
      <c r="M481" s="167"/>
      <c r="N481" s="167"/>
      <c r="O481" s="246"/>
      <c r="P481" s="246"/>
      <c r="Q481" s="246"/>
      <c r="R481" s="246"/>
    </row>
    <row r="482" spans="1:18" ht="18" customHeight="1">
      <c r="A482" s="82"/>
      <c r="B482" s="82"/>
      <c r="C482" s="52">
        <v>3020</v>
      </c>
      <c r="D482" s="54" t="s">
        <v>188</v>
      </c>
      <c r="E482" s="166">
        <v>5740</v>
      </c>
      <c r="F482" s="166">
        <v>6030</v>
      </c>
      <c r="G482" s="389">
        <v>0</v>
      </c>
      <c r="H482" s="389"/>
      <c r="I482" s="167"/>
      <c r="J482" s="167"/>
      <c r="K482" s="167"/>
      <c r="L482" s="167"/>
      <c r="M482" s="167"/>
      <c r="N482" s="167"/>
      <c r="O482" s="246"/>
      <c r="P482" s="246"/>
      <c r="Q482" s="246"/>
      <c r="R482" s="246"/>
    </row>
    <row r="483" spans="1:18" ht="17.25" customHeight="1">
      <c r="A483" s="82"/>
      <c r="B483" s="82"/>
      <c r="C483" s="52">
        <v>4010</v>
      </c>
      <c r="D483" s="54" t="s">
        <v>271</v>
      </c>
      <c r="E483" s="166">
        <v>501739</v>
      </c>
      <c r="F483" s="166">
        <v>551907</v>
      </c>
      <c r="G483" s="389">
        <v>0</v>
      </c>
      <c r="H483" s="389"/>
      <c r="I483" s="167"/>
      <c r="J483" s="167"/>
      <c r="K483" s="167"/>
      <c r="L483" s="167"/>
      <c r="M483" s="167"/>
      <c r="N483" s="167"/>
      <c r="O483" s="246"/>
      <c r="P483" s="246"/>
      <c r="Q483" s="246"/>
      <c r="R483" s="246"/>
    </row>
    <row r="484" spans="1:18" ht="17.25" customHeight="1">
      <c r="A484" s="82"/>
      <c r="B484" s="82"/>
      <c r="C484" s="52">
        <v>4040</v>
      </c>
      <c r="D484" s="54" t="s">
        <v>190</v>
      </c>
      <c r="E484" s="166">
        <v>18850</v>
      </c>
      <c r="F484" s="166">
        <v>36852</v>
      </c>
      <c r="G484" s="389">
        <v>0</v>
      </c>
      <c r="H484" s="389"/>
      <c r="I484" s="167"/>
      <c r="J484" s="167"/>
      <c r="K484" s="167"/>
      <c r="L484" s="167"/>
      <c r="M484" s="167"/>
      <c r="N484" s="167"/>
      <c r="O484" s="246"/>
      <c r="P484" s="246"/>
      <c r="Q484" s="246"/>
      <c r="R484" s="246"/>
    </row>
    <row r="485" spans="1:18" ht="17.25" customHeight="1">
      <c r="A485" s="82"/>
      <c r="B485" s="82"/>
      <c r="C485" s="52">
        <v>4110</v>
      </c>
      <c r="D485" s="54" t="s">
        <v>191</v>
      </c>
      <c r="E485" s="166">
        <v>81026</v>
      </c>
      <c r="F485" s="166">
        <v>94202</v>
      </c>
      <c r="G485" s="389">
        <v>0</v>
      </c>
      <c r="H485" s="389"/>
      <c r="I485" s="167"/>
      <c r="J485" s="167"/>
      <c r="K485" s="167"/>
      <c r="L485" s="167"/>
      <c r="M485" s="167"/>
      <c r="N485" s="167"/>
      <c r="O485" s="246"/>
      <c r="P485" s="246"/>
      <c r="Q485" s="246"/>
      <c r="R485" s="246"/>
    </row>
    <row r="486" spans="1:18" ht="17.25" customHeight="1">
      <c r="A486" s="82"/>
      <c r="B486" s="82"/>
      <c r="C486" s="52">
        <v>4120</v>
      </c>
      <c r="D486" s="54" t="s">
        <v>192</v>
      </c>
      <c r="E486" s="166">
        <v>15683</v>
      </c>
      <c r="F486" s="166">
        <v>17663</v>
      </c>
      <c r="G486" s="389">
        <v>0</v>
      </c>
      <c r="H486" s="389"/>
      <c r="I486" s="167"/>
      <c r="J486" s="167"/>
      <c r="K486" s="167"/>
      <c r="L486" s="167"/>
      <c r="M486" s="167"/>
      <c r="N486" s="167"/>
      <c r="O486" s="246"/>
      <c r="P486" s="246"/>
      <c r="Q486" s="246"/>
      <c r="R486" s="246"/>
    </row>
    <row r="487" spans="1:18" ht="17.25" customHeight="1">
      <c r="A487" s="82"/>
      <c r="B487" s="82"/>
      <c r="C487" s="52">
        <v>4170</v>
      </c>
      <c r="D487" s="57" t="s">
        <v>214</v>
      </c>
      <c r="E487" s="166">
        <v>65000</v>
      </c>
      <c r="F487" s="166">
        <v>165742</v>
      </c>
      <c r="G487" s="389">
        <v>0</v>
      </c>
      <c r="H487" s="389"/>
      <c r="I487" s="167"/>
      <c r="J487" s="167"/>
      <c r="K487" s="167"/>
      <c r="L487" s="167"/>
      <c r="M487" s="167"/>
      <c r="N487" s="167"/>
      <c r="O487" s="246"/>
      <c r="P487" s="246"/>
      <c r="Q487" s="246"/>
      <c r="R487" s="246"/>
    </row>
    <row r="488" spans="1:18" ht="17.25" customHeight="1">
      <c r="A488" s="82"/>
      <c r="B488" s="82"/>
      <c r="C488" s="52">
        <v>4210</v>
      </c>
      <c r="D488" s="57" t="s">
        <v>176</v>
      </c>
      <c r="E488" s="166">
        <v>360400</v>
      </c>
      <c r="F488" s="166">
        <v>294525</v>
      </c>
      <c r="G488" s="389">
        <v>0</v>
      </c>
      <c r="H488" s="389"/>
      <c r="I488" s="167"/>
      <c r="J488" s="167"/>
      <c r="K488" s="167"/>
      <c r="L488" s="167"/>
      <c r="M488" s="167"/>
      <c r="N488" s="167"/>
      <c r="O488" s="246"/>
      <c r="P488" s="246"/>
      <c r="Q488" s="246"/>
      <c r="R488" s="246"/>
    </row>
    <row r="489" spans="1:18" ht="17.25" customHeight="1">
      <c r="A489" s="82"/>
      <c r="B489" s="82"/>
      <c r="C489" s="52">
        <v>4260</v>
      </c>
      <c r="D489" s="54" t="s">
        <v>193</v>
      </c>
      <c r="E489" s="166">
        <v>206200</v>
      </c>
      <c r="F489" s="166">
        <v>190466</v>
      </c>
      <c r="G489" s="389">
        <v>0</v>
      </c>
      <c r="H489" s="389"/>
      <c r="I489" s="167"/>
      <c r="J489" s="167"/>
      <c r="K489" s="167"/>
      <c r="L489" s="167"/>
      <c r="M489" s="167"/>
      <c r="N489" s="167"/>
      <c r="O489" s="246"/>
      <c r="P489" s="246"/>
      <c r="Q489" s="246"/>
      <c r="R489" s="246"/>
    </row>
    <row r="490" spans="1:18" ht="17.25" customHeight="1">
      <c r="A490" s="82"/>
      <c r="B490" s="82"/>
      <c r="C490" s="52">
        <v>4270</v>
      </c>
      <c r="D490" s="54" t="s">
        <v>177</v>
      </c>
      <c r="E490" s="166">
        <v>122000</v>
      </c>
      <c r="F490" s="166">
        <v>16500</v>
      </c>
      <c r="G490" s="389">
        <v>0</v>
      </c>
      <c r="H490" s="389"/>
      <c r="I490" s="167"/>
      <c r="J490" s="167"/>
      <c r="K490" s="167"/>
      <c r="L490" s="167"/>
      <c r="M490" s="167"/>
      <c r="N490" s="167"/>
      <c r="O490" s="246"/>
      <c r="P490" s="246"/>
      <c r="Q490" s="246"/>
      <c r="R490" s="246"/>
    </row>
    <row r="491" spans="1:18" ht="17.25" customHeight="1">
      <c r="A491" s="82"/>
      <c r="B491" s="82"/>
      <c r="C491" s="52">
        <v>4280</v>
      </c>
      <c r="D491" s="54" t="s">
        <v>194</v>
      </c>
      <c r="E491" s="166">
        <v>1315</v>
      </c>
      <c r="F491" s="166">
        <v>1175</v>
      </c>
      <c r="G491" s="389">
        <v>0</v>
      </c>
      <c r="H491" s="389"/>
      <c r="I491" s="167"/>
      <c r="J491" s="167"/>
      <c r="K491" s="167"/>
      <c r="L491" s="167"/>
      <c r="M491" s="167"/>
      <c r="N491" s="167"/>
      <c r="O491" s="246"/>
      <c r="P491" s="246"/>
      <c r="Q491" s="246"/>
      <c r="R491" s="246"/>
    </row>
    <row r="492" spans="1:18" ht="17.25" customHeight="1">
      <c r="A492" s="82"/>
      <c r="B492" s="82"/>
      <c r="C492" s="52">
        <v>4300</v>
      </c>
      <c r="D492" s="54" t="s">
        <v>178</v>
      </c>
      <c r="E492" s="166">
        <v>231520</v>
      </c>
      <c r="F492" s="166">
        <v>62150</v>
      </c>
      <c r="G492" s="389">
        <v>0</v>
      </c>
      <c r="H492" s="389"/>
      <c r="I492" s="167"/>
      <c r="J492" s="167"/>
      <c r="K492" s="167"/>
      <c r="L492" s="167"/>
      <c r="M492" s="167"/>
      <c r="N492" s="167"/>
      <c r="O492" s="246"/>
      <c r="P492" s="246"/>
      <c r="Q492" s="246"/>
      <c r="R492" s="246"/>
    </row>
    <row r="493" spans="1:18" ht="17.25" customHeight="1">
      <c r="A493" s="82"/>
      <c r="B493" s="82"/>
      <c r="C493" s="52">
        <v>4350</v>
      </c>
      <c r="D493" s="54" t="s">
        <v>243</v>
      </c>
      <c r="E493" s="166">
        <v>2368</v>
      </c>
      <c r="F493" s="166">
        <v>2040</v>
      </c>
      <c r="G493" s="389">
        <v>0</v>
      </c>
      <c r="H493" s="389"/>
      <c r="I493" s="167"/>
      <c r="J493" s="167"/>
      <c r="K493" s="167"/>
      <c r="L493" s="167"/>
      <c r="M493" s="167"/>
      <c r="N493" s="167"/>
      <c r="O493" s="246"/>
      <c r="P493" s="246"/>
      <c r="Q493" s="246"/>
      <c r="R493" s="246"/>
    </row>
    <row r="494" spans="1:18" ht="15.75" customHeight="1">
      <c r="A494" s="82"/>
      <c r="B494" s="82"/>
      <c r="C494" s="52">
        <v>4360</v>
      </c>
      <c r="D494" s="54" t="s">
        <v>240</v>
      </c>
      <c r="E494" s="166">
        <v>5300</v>
      </c>
      <c r="F494" s="166">
        <v>4800</v>
      </c>
      <c r="G494" s="389">
        <v>0</v>
      </c>
      <c r="H494" s="389"/>
      <c r="I494" s="167"/>
      <c r="J494" s="167"/>
      <c r="K494" s="167"/>
      <c r="L494" s="167"/>
      <c r="M494" s="167"/>
      <c r="N494" s="167"/>
      <c r="O494" s="246"/>
      <c r="P494" s="246"/>
      <c r="Q494" s="246"/>
      <c r="R494" s="246"/>
    </row>
    <row r="495" spans="1:18" ht="17.25" customHeight="1">
      <c r="A495" s="82"/>
      <c r="B495" s="82"/>
      <c r="C495" s="52">
        <v>4370</v>
      </c>
      <c r="D495" s="54" t="s">
        <v>201</v>
      </c>
      <c r="E495" s="166">
        <v>2064</v>
      </c>
      <c r="F495" s="166">
        <v>1320</v>
      </c>
      <c r="G495" s="389">
        <v>0</v>
      </c>
      <c r="H495" s="389"/>
      <c r="I495" s="167"/>
      <c r="J495" s="167"/>
      <c r="K495" s="167"/>
      <c r="L495" s="167"/>
      <c r="M495" s="167"/>
      <c r="N495" s="167"/>
      <c r="O495" s="246"/>
      <c r="P495" s="246"/>
      <c r="Q495" s="246"/>
      <c r="R495" s="246"/>
    </row>
    <row r="496" spans="1:18" ht="17.25" customHeight="1">
      <c r="A496" s="82"/>
      <c r="B496" s="82"/>
      <c r="C496" s="52">
        <v>4410</v>
      </c>
      <c r="D496" s="54" t="s">
        <v>203</v>
      </c>
      <c r="E496" s="166">
        <v>7620</v>
      </c>
      <c r="F496" s="166">
        <v>4320</v>
      </c>
      <c r="G496" s="389">
        <v>0</v>
      </c>
      <c r="H496" s="389"/>
      <c r="I496" s="167"/>
      <c r="J496" s="167"/>
      <c r="K496" s="167"/>
      <c r="L496" s="167"/>
      <c r="M496" s="167"/>
      <c r="N496" s="167"/>
      <c r="O496" s="246"/>
      <c r="P496" s="246"/>
      <c r="Q496" s="246"/>
      <c r="R496" s="246"/>
    </row>
    <row r="497" spans="1:18" ht="17.25" customHeight="1">
      <c r="A497" s="82"/>
      <c r="B497" s="82"/>
      <c r="C497" s="52">
        <v>4430</v>
      </c>
      <c r="D497" s="54" t="s">
        <v>180</v>
      </c>
      <c r="E497" s="166">
        <v>2125</v>
      </c>
      <c r="F497" s="166">
        <v>808</v>
      </c>
      <c r="G497" s="389">
        <v>0</v>
      </c>
      <c r="H497" s="389"/>
      <c r="I497" s="167"/>
      <c r="J497" s="167"/>
      <c r="K497" s="167"/>
      <c r="L497" s="167"/>
      <c r="M497" s="167"/>
      <c r="N497" s="167"/>
      <c r="O497" s="246"/>
      <c r="P497" s="246"/>
      <c r="Q497" s="246"/>
      <c r="R497" s="246"/>
    </row>
    <row r="498" spans="1:18" ht="17.25" customHeight="1">
      <c r="A498" s="82"/>
      <c r="B498" s="82"/>
      <c r="C498" s="52">
        <v>4440</v>
      </c>
      <c r="D498" s="54" t="s">
        <v>205</v>
      </c>
      <c r="E498" s="166">
        <v>22000</v>
      </c>
      <c r="F498" s="166">
        <v>24200</v>
      </c>
      <c r="G498" s="389">
        <v>0</v>
      </c>
      <c r="H498" s="389"/>
      <c r="I498" s="167"/>
      <c r="J498" s="167"/>
      <c r="K498" s="167"/>
      <c r="L498" s="167"/>
      <c r="M498" s="167"/>
      <c r="N498" s="167"/>
      <c r="O498" s="246"/>
      <c r="P498" s="246"/>
      <c r="Q498" s="246"/>
      <c r="R498" s="246"/>
    </row>
    <row r="499" spans="1:18" ht="17.25" customHeight="1">
      <c r="A499" s="82"/>
      <c r="B499" s="82"/>
      <c r="C499" s="52">
        <v>4520</v>
      </c>
      <c r="D499" s="54" t="s">
        <v>339</v>
      </c>
      <c r="E499" s="166">
        <v>22500</v>
      </c>
      <c r="F499" s="166">
        <v>22000</v>
      </c>
      <c r="G499" s="389">
        <v>0</v>
      </c>
      <c r="H499" s="389"/>
      <c r="I499" s="167"/>
      <c r="J499" s="167"/>
      <c r="K499" s="167"/>
      <c r="L499" s="167"/>
      <c r="M499" s="167"/>
      <c r="N499" s="167"/>
      <c r="O499" s="246"/>
      <c r="P499" s="246"/>
      <c r="Q499" s="246"/>
      <c r="R499" s="246"/>
    </row>
    <row r="500" spans="1:18" ht="16.5" customHeight="1">
      <c r="A500" s="82"/>
      <c r="B500" s="82"/>
      <c r="C500" s="52">
        <v>4700</v>
      </c>
      <c r="D500" s="54" t="s">
        <v>207</v>
      </c>
      <c r="E500" s="166">
        <v>4400</v>
      </c>
      <c r="F500" s="166">
        <v>3300</v>
      </c>
      <c r="G500" s="389">
        <v>0</v>
      </c>
      <c r="H500" s="389"/>
      <c r="I500" s="167"/>
      <c r="J500" s="167"/>
      <c r="K500" s="167"/>
      <c r="L500" s="167"/>
      <c r="M500" s="167"/>
      <c r="N500" s="167"/>
      <c r="O500" s="246"/>
      <c r="P500" s="246"/>
      <c r="Q500" s="246"/>
      <c r="R500" s="246"/>
    </row>
    <row r="501" spans="1:18" ht="18" customHeight="1">
      <c r="A501" s="82"/>
      <c r="B501" s="82">
        <v>92695</v>
      </c>
      <c r="C501" s="64"/>
      <c r="D501" s="66" t="s">
        <v>151</v>
      </c>
      <c r="E501" s="166">
        <f>SUM(E502:E502)</f>
        <v>0</v>
      </c>
      <c r="F501" s="166">
        <f>SUM(F502:F502)</f>
        <v>0</v>
      </c>
      <c r="G501" s="389">
        <f>SUM(G502:G502)</f>
        <v>0</v>
      </c>
      <c r="H501" s="389"/>
      <c r="I501" s="165"/>
      <c r="J501" s="165"/>
      <c r="K501" s="165"/>
      <c r="L501" s="165"/>
      <c r="M501" s="165"/>
      <c r="N501" s="165"/>
      <c r="O501" s="244"/>
      <c r="P501" s="244"/>
      <c r="Q501" s="244"/>
      <c r="R501" s="244"/>
    </row>
    <row r="502" spans="1:18" ht="24.75" customHeight="1">
      <c r="A502" s="83"/>
      <c r="B502" s="83"/>
      <c r="C502" s="52">
        <v>2820</v>
      </c>
      <c r="D502" s="54" t="s">
        <v>272</v>
      </c>
      <c r="E502" s="166">
        <v>0</v>
      </c>
      <c r="F502" s="166">
        <v>0</v>
      </c>
      <c r="G502" s="389">
        <v>0</v>
      </c>
      <c r="H502" s="389"/>
      <c r="I502" s="167"/>
      <c r="J502" s="167"/>
      <c r="K502" s="167"/>
      <c r="L502" s="167"/>
      <c r="M502" s="167"/>
      <c r="N502" s="167"/>
      <c r="O502" s="246"/>
      <c r="P502" s="246"/>
      <c r="Q502" s="246"/>
      <c r="R502" s="246"/>
    </row>
    <row r="503" spans="1:18" ht="24.75" customHeight="1">
      <c r="A503" s="469"/>
      <c r="B503" s="469"/>
      <c r="C503" s="469"/>
      <c r="D503" s="470" t="s">
        <v>4</v>
      </c>
      <c r="E503" s="471">
        <f>SUM(E6+E12+E24+E39+E66+E69+E130+E143+E162+E167+E173+E177+E277+E297+E381+E405+E426+E470+E477)</f>
        <v>49013015</v>
      </c>
      <c r="F503" s="471">
        <f>SUM(F6+F12+F24+F39+F66+F69+F130+F143+F162+F167+F173+F177+F277+F297+F381+F405+F426+F470+F477)</f>
        <v>41692733</v>
      </c>
      <c r="G503" s="471" t="e">
        <f>SUM(G6+G12+G24+G39+G66+G69+G130+G143+G162+G167+G173+G177+G277+G297+G381+G405+G426+G470+G477)</f>
        <v>#REF!</v>
      </c>
      <c r="H503" s="354">
        <f>SUM(H381+H426)</f>
        <v>2345838.8200000003</v>
      </c>
      <c r="I503" s="286" t="e">
        <f>SUM(I6+I12+I24+I39+I66+I69+I130+I143+I162+I167+I173+I177+I277+I297+I381+I405+I426+I470+I477)</f>
        <v>#REF!</v>
      </c>
      <c r="J503" s="286" t="e">
        <f>SUM(J6+J12+J24+J39+J66+J69+J130+J143+J162+J167+J173+J177+J277+J297+J381+J405+J426+J470+J477)</f>
        <v>#REF!</v>
      </c>
      <c r="K503" s="286" t="e">
        <f>SUM(K6+K12+K24+K39+K66+K69+K130+K143+K162+K167+K173+K177+K277+K297+K381+K405+K426+K470+K477)</f>
        <v>#REF!</v>
      </c>
      <c r="L503" s="286" t="e">
        <f>SUM(L6+L12+L24+L39+L66+L69+L130+L143+L162+L167+L173+L177+L277+L297+L381+L405+L426+L470+L477)</f>
        <v>#REF!</v>
      </c>
      <c r="M503" s="286" t="e">
        <f>SUM(M6+M12+M24+M39+M66+M69+M130+M143+M162+M167+M173+M177+M277+M297+M381+M405+M426+M470+M477)</f>
        <v>#REF!</v>
      </c>
      <c r="N503" s="286" t="e">
        <f>SUM(N6+N12+N24+N39+N66+N69+N130+N143+N162+N167+N173+N177+N277+N297+N381+N405+N426+N470+N477)</f>
        <v>#REF!</v>
      </c>
      <c r="O503" s="286" t="e">
        <f>SUM(O6+O12+O24+O39+O66+O69+O130+O143+O162+O167+O173+O177+O277+O297+O381+O405+O426+O470+O477)</f>
        <v>#REF!</v>
      </c>
      <c r="P503" s="286" t="e">
        <f>SUM(P6+P12+P24+P39+P66+P69+P130+P143+P162+P167+P173+P177+P277+P297+P381+P405+P426+P470+P477)</f>
        <v>#REF!</v>
      </c>
      <c r="Q503" s="286" t="e">
        <f>SUM(Q6+Q12+Q24+Q39+Q66+Q69+Q130+Q143+Q162+Q167+Q173+Q177+Q277+Q297+Q381+Q405+Q426+Q470+Q477)</f>
        <v>#REF!</v>
      </c>
      <c r="R503" s="286" t="e">
        <f>SUM(R6+R12+R24+R39+R66+R69+R130+R143+R162+R167+R173+R177+R277+R297+R381+R405+R426+R470+R477)</f>
        <v>#REF!</v>
      </c>
    </row>
    <row r="504" spans="4:18" s="287" customFormat="1" ht="17.25" customHeight="1" hidden="1" outlineLevel="1">
      <c r="D504" s="288" t="s">
        <v>365</v>
      </c>
      <c r="E504" s="288"/>
      <c r="F504" s="336"/>
      <c r="G504" s="336"/>
      <c r="H504" s="336"/>
      <c r="I504" s="294">
        <f>SUM(J504:L504)</f>
        <v>406000</v>
      </c>
      <c r="J504" s="292">
        <v>175500</v>
      </c>
      <c r="K504" s="292">
        <v>173500</v>
      </c>
      <c r="L504" s="292">
        <v>57000</v>
      </c>
      <c r="M504" s="294">
        <v>121440</v>
      </c>
      <c r="N504" s="294">
        <f>SUM(O504:R504)</f>
        <v>599200</v>
      </c>
      <c r="O504" s="292">
        <v>195500</v>
      </c>
      <c r="P504" s="292">
        <v>94000</v>
      </c>
      <c r="Q504" s="292">
        <v>117700</v>
      </c>
      <c r="R504" s="292">
        <v>192000</v>
      </c>
    </row>
    <row r="505" spans="4:18" s="287" customFormat="1" ht="17.25" customHeight="1" hidden="1" outlineLevel="1">
      <c r="D505" s="289"/>
      <c r="E505" s="289"/>
      <c r="F505" s="338"/>
      <c r="G505" s="393"/>
      <c r="H505" s="393"/>
      <c r="I505" s="339" t="e">
        <f aca="true" t="shared" si="8" ref="I505:Q505">SUM(I503-I504)</f>
        <v>#REF!</v>
      </c>
      <c r="J505" s="340" t="e">
        <f t="shared" si="8"/>
        <v>#REF!</v>
      </c>
      <c r="K505" s="340" t="e">
        <f t="shared" si="8"/>
        <v>#REF!</v>
      </c>
      <c r="L505" s="340" t="e">
        <f t="shared" si="8"/>
        <v>#REF!</v>
      </c>
      <c r="M505" s="339" t="e">
        <f t="shared" si="8"/>
        <v>#REF!</v>
      </c>
      <c r="N505" s="339" t="e">
        <f t="shared" si="8"/>
        <v>#REF!</v>
      </c>
      <c r="O505" s="340" t="e">
        <f t="shared" si="8"/>
        <v>#REF!</v>
      </c>
      <c r="P505" s="293" t="e">
        <f t="shared" si="8"/>
        <v>#REF!</v>
      </c>
      <c r="Q505" s="293" t="e">
        <f t="shared" si="8"/>
        <v>#REF!</v>
      </c>
      <c r="R505" s="293" t="e">
        <f>SUM(R503-R504)</f>
        <v>#REF!</v>
      </c>
    </row>
    <row r="506" spans="1:18" s="156" customFormat="1" ht="17.25" customHeight="1" hidden="1" outlineLevel="1">
      <c r="A506" s="517" t="s">
        <v>402</v>
      </c>
      <c r="B506" s="517"/>
      <c r="C506" s="517"/>
      <c r="D506" s="517"/>
      <c r="E506" s="517"/>
      <c r="F506" s="518"/>
      <c r="G506" s="472">
        <v>8584800</v>
      </c>
      <c r="H506" s="442"/>
      <c r="I506" s="341"/>
      <c r="J506" s="340"/>
      <c r="K506" s="343"/>
      <c r="L506" s="293"/>
      <c r="M506" s="345"/>
      <c r="N506" s="347"/>
      <c r="O506" s="350"/>
      <c r="P506" s="293"/>
      <c r="Q506" s="337"/>
      <c r="R506" s="337"/>
    </row>
    <row r="507" spans="1:18" s="156" customFormat="1" ht="23.25" customHeight="1" hidden="1" outlineLevel="1">
      <c r="A507" s="519" t="s">
        <v>403</v>
      </c>
      <c r="B507" s="519"/>
      <c r="C507" s="519"/>
      <c r="D507" s="519"/>
      <c r="E507" s="519"/>
      <c r="F507" s="519"/>
      <c r="G507" s="473">
        <v>2345839</v>
      </c>
      <c r="H507" s="394"/>
      <c r="I507" s="395"/>
      <c r="J507" s="342"/>
      <c r="K507" s="344"/>
      <c r="L507" s="289"/>
      <c r="M507" s="346"/>
      <c r="N507" s="344"/>
      <c r="O507" s="351"/>
      <c r="P507" s="352"/>
      <c r="Q507" s="291"/>
      <c r="R507" s="291"/>
    </row>
    <row r="508" spans="4:18" s="156" customFormat="1" ht="22.5" customHeight="1" collapsed="1">
      <c r="D508" s="290"/>
      <c r="E508" s="355"/>
      <c r="F508" s="396"/>
      <c r="G508" s="397"/>
      <c r="H508" s="397"/>
      <c r="I508" s="289"/>
      <c r="J508" s="290"/>
      <c r="K508" s="290"/>
      <c r="L508" s="290"/>
      <c r="M508" s="290"/>
      <c r="N508" s="290"/>
      <c r="O508" s="291"/>
      <c r="P508" s="348"/>
      <c r="Q508" s="291"/>
      <c r="R508" s="291"/>
    </row>
    <row r="509" spans="4:18" s="156" customFormat="1" ht="21.75" customHeight="1">
      <c r="D509" s="290"/>
      <c r="E509" s="355"/>
      <c r="F509" s="398"/>
      <c r="G509" s="399"/>
      <c r="H509" s="399"/>
      <c r="I509" s="289"/>
      <c r="J509" s="290"/>
      <c r="K509" s="290"/>
      <c r="L509" s="290" t="s">
        <v>282</v>
      </c>
      <c r="M509" s="290"/>
      <c r="N509" s="290"/>
      <c r="O509" s="349"/>
      <c r="P509" s="348"/>
      <c r="Q509" s="291"/>
      <c r="R509" s="291"/>
    </row>
    <row r="510" spans="4:18" s="156" customFormat="1" ht="21.75" customHeight="1">
      <c r="D510" s="290"/>
      <c r="E510" s="329"/>
      <c r="F510" s="396"/>
      <c r="G510" s="397"/>
      <c r="H510" s="397"/>
      <c r="I510" s="289"/>
      <c r="J510" s="344"/>
      <c r="K510" s="290"/>
      <c r="L510" s="290"/>
      <c r="M510" s="290"/>
      <c r="N510" s="290"/>
      <c r="O510" s="291"/>
      <c r="P510" s="353"/>
      <c r="Q510" s="291"/>
      <c r="R510" s="291"/>
    </row>
    <row r="511" spans="1:18" s="443" customFormat="1" ht="21.75" customHeight="1">
      <c r="A511" s="515"/>
      <c r="B511" s="515"/>
      <c r="C511" s="515"/>
      <c r="D511" s="515"/>
      <c r="E511" s="445"/>
      <c r="F511" s="446"/>
      <c r="G511" s="447"/>
      <c r="H511" s="447"/>
      <c r="I511" s="448"/>
      <c r="J511" s="444"/>
      <c r="K511" s="444"/>
      <c r="L511" s="444"/>
      <c r="M511" s="444"/>
      <c r="N511" s="444"/>
      <c r="O511" s="449"/>
      <c r="P511" s="450"/>
      <c r="Q511" s="449"/>
      <c r="R511" s="449"/>
    </row>
    <row r="512" spans="1:18" s="156" customFormat="1" ht="21.75" customHeight="1">
      <c r="A512" s="511"/>
      <c r="B512" s="511"/>
      <c r="C512" s="511"/>
      <c r="D512" s="511"/>
      <c r="E512" s="512"/>
      <c r="F512" s="513"/>
      <c r="G512" s="514"/>
      <c r="H512" s="399"/>
      <c r="I512" s="289"/>
      <c r="J512" s="290"/>
      <c r="K512" s="290"/>
      <c r="L512" s="290"/>
      <c r="M512" s="290"/>
      <c r="N512" s="290"/>
      <c r="O512" s="291"/>
      <c r="P512" s="352"/>
      <c r="Q512" s="291"/>
      <c r="R512" s="291"/>
    </row>
    <row r="513" spans="7:18" ht="17.25" customHeight="1">
      <c r="G513" s="436"/>
      <c r="H513" s="436"/>
      <c r="K513" s="280"/>
      <c r="O513" s="250"/>
      <c r="P513" s="250"/>
      <c r="Q513" s="250"/>
      <c r="R513" s="250"/>
    </row>
    <row r="514" spans="7:18" ht="17.25" customHeight="1">
      <c r="G514" s="436"/>
      <c r="H514" s="436"/>
      <c r="K514" s="280"/>
      <c r="O514" s="250"/>
      <c r="P514" s="250"/>
      <c r="Q514" s="250"/>
      <c r="R514" s="250"/>
    </row>
    <row r="515" spans="7:18" ht="17.25" customHeight="1">
      <c r="G515" s="436"/>
      <c r="H515" s="436"/>
      <c r="K515" s="280"/>
      <c r="O515" s="250"/>
      <c r="P515" s="250"/>
      <c r="Q515" s="250"/>
      <c r="R515" s="250"/>
    </row>
    <row r="516" spans="7:18" ht="17.25" customHeight="1">
      <c r="G516" s="436"/>
      <c r="H516" s="436"/>
      <c r="K516" s="280"/>
      <c r="O516" s="250"/>
      <c r="P516" s="250"/>
      <c r="Q516" s="250"/>
      <c r="R516" s="250"/>
    </row>
    <row r="517" spans="7:18" ht="17.25" customHeight="1">
      <c r="G517" s="436"/>
      <c r="H517" s="436"/>
      <c r="O517" s="250"/>
      <c r="P517" s="250"/>
      <c r="Q517" s="250"/>
      <c r="R517" s="250"/>
    </row>
    <row r="518" spans="7:18" ht="17.25" customHeight="1">
      <c r="G518" s="436"/>
      <c r="H518" s="436"/>
      <c r="O518" s="250"/>
      <c r="P518" s="250"/>
      <c r="Q518" s="250"/>
      <c r="R518" s="250"/>
    </row>
    <row r="519" spans="7:18" ht="17.25" customHeight="1">
      <c r="G519" s="436"/>
      <c r="H519" s="436"/>
      <c r="O519" s="250"/>
      <c r="P519" s="250"/>
      <c r="Q519" s="250"/>
      <c r="R519" s="250"/>
    </row>
    <row r="520" spans="7:18" ht="17.25" customHeight="1">
      <c r="G520" s="436"/>
      <c r="H520" s="436"/>
      <c r="O520" s="250"/>
      <c r="P520" s="250"/>
      <c r="Q520" s="250"/>
      <c r="R520" s="250"/>
    </row>
    <row r="521" spans="7:18" ht="17.25" customHeight="1">
      <c r="G521" s="436"/>
      <c r="H521" s="436"/>
      <c r="O521" s="250"/>
      <c r="P521" s="250"/>
      <c r="Q521" s="250"/>
      <c r="R521" s="250"/>
    </row>
    <row r="522" spans="7:18" ht="17.25" customHeight="1">
      <c r="G522" s="436"/>
      <c r="H522" s="436"/>
      <c r="O522" s="250"/>
      <c r="P522" s="250"/>
      <c r="Q522" s="250"/>
      <c r="R522" s="250"/>
    </row>
    <row r="523" spans="7:18" ht="17.25" customHeight="1">
      <c r="G523" s="436"/>
      <c r="H523" s="436"/>
      <c r="O523" s="250"/>
      <c r="P523" s="250"/>
      <c r="Q523" s="250"/>
      <c r="R523" s="250"/>
    </row>
    <row r="524" spans="7:18" ht="17.25" customHeight="1">
      <c r="G524" s="436"/>
      <c r="H524" s="436"/>
      <c r="O524" s="250"/>
      <c r="P524" s="250"/>
      <c r="Q524" s="250"/>
      <c r="R524" s="250"/>
    </row>
    <row r="525" spans="7:18" ht="17.25" customHeight="1">
      <c r="G525" s="436"/>
      <c r="H525" s="436"/>
      <c r="O525" s="250"/>
      <c r="P525" s="250"/>
      <c r="Q525" s="250"/>
      <c r="R525" s="250"/>
    </row>
    <row r="526" spans="7:18" ht="17.25" customHeight="1">
      <c r="G526" s="436"/>
      <c r="H526" s="436"/>
      <c r="O526" s="250"/>
      <c r="P526" s="250"/>
      <c r="Q526" s="250"/>
      <c r="R526" s="250"/>
    </row>
    <row r="527" spans="7:18" ht="17.25" customHeight="1">
      <c r="G527" s="436"/>
      <c r="H527" s="436"/>
      <c r="O527" s="250"/>
      <c r="P527" s="250"/>
      <c r="Q527" s="250"/>
      <c r="R527" s="250"/>
    </row>
    <row r="528" spans="7:18" ht="17.25" customHeight="1">
      <c r="G528" s="436"/>
      <c r="H528" s="436"/>
      <c r="O528" s="250"/>
      <c r="P528" s="250"/>
      <c r="Q528" s="250"/>
      <c r="R528" s="250"/>
    </row>
    <row r="529" spans="7:18" ht="17.25" customHeight="1">
      <c r="G529" s="436"/>
      <c r="H529" s="436"/>
      <c r="O529" s="250"/>
      <c r="P529" s="250"/>
      <c r="Q529" s="250"/>
      <c r="R529" s="250"/>
    </row>
    <row r="530" spans="7:18" ht="17.25" customHeight="1">
      <c r="G530" s="436"/>
      <c r="H530" s="436"/>
      <c r="O530" s="250"/>
      <c r="P530" s="250"/>
      <c r="Q530" s="250"/>
      <c r="R530" s="250"/>
    </row>
    <row r="531" spans="7:18" ht="17.25" customHeight="1">
      <c r="G531" s="436"/>
      <c r="H531" s="436"/>
      <c r="O531" s="250"/>
      <c r="P531" s="250"/>
      <c r="Q531" s="250"/>
      <c r="R531" s="250"/>
    </row>
    <row r="532" spans="7:18" ht="17.25" customHeight="1">
      <c r="G532" s="436"/>
      <c r="H532" s="436"/>
      <c r="O532" s="250"/>
      <c r="P532" s="250"/>
      <c r="Q532" s="250"/>
      <c r="R532" s="250"/>
    </row>
    <row r="533" spans="7:18" ht="17.25" customHeight="1">
      <c r="G533" s="436"/>
      <c r="H533" s="436"/>
      <c r="O533" s="250"/>
      <c r="P533" s="250"/>
      <c r="Q533" s="250"/>
      <c r="R533" s="250"/>
    </row>
    <row r="534" spans="7:18" ht="17.25" customHeight="1">
      <c r="G534" s="436"/>
      <c r="H534" s="436"/>
      <c r="O534" s="250"/>
      <c r="P534" s="250"/>
      <c r="Q534" s="250"/>
      <c r="R534" s="250"/>
    </row>
    <row r="535" spans="7:18" ht="17.25" customHeight="1">
      <c r="G535" s="436"/>
      <c r="H535" s="436"/>
      <c r="O535" s="250"/>
      <c r="P535" s="250"/>
      <c r="Q535" s="250"/>
      <c r="R535" s="250"/>
    </row>
    <row r="536" spans="7:18" ht="17.25" customHeight="1">
      <c r="G536" s="436"/>
      <c r="H536" s="436"/>
      <c r="O536" s="250"/>
      <c r="P536" s="250"/>
      <c r="Q536" s="250"/>
      <c r="R536" s="250"/>
    </row>
    <row r="537" spans="7:18" ht="17.25" customHeight="1">
      <c r="G537" s="436"/>
      <c r="H537" s="436"/>
      <c r="O537" s="250"/>
      <c r="P537" s="250"/>
      <c r="Q537" s="250"/>
      <c r="R537" s="250"/>
    </row>
    <row r="538" spans="7:18" ht="17.25" customHeight="1">
      <c r="G538" s="436"/>
      <c r="H538" s="436"/>
      <c r="O538" s="250"/>
      <c r="P538" s="250"/>
      <c r="Q538" s="250"/>
      <c r="R538" s="250"/>
    </row>
    <row r="539" spans="7:18" ht="17.25" customHeight="1">
      <c r="G539" s="436"/>
      <c r="H539" s="436"/>
      <c r="O539" s="250"/>
      <c r="P539" s="250"/>
      <c r="Q539" s="250"/>
      <c r="R539" s="250"/>
    </row>
    <row r="540" spans="7:18" ht="17.25" customHeight="1">
      <c r="G540" s="436"/>
      <c r="H540" s="436"/>
      <c r="O540" s="250"/>
      <c r="P540" s="250"/>
      <c r="Q540" s="250"/>
      <c r="R540" s="250"/>
    </row>
    <row r="541" spans="7:18" ht="17.25" customHeight="1">
      <c r="G541" s="436"/>
      <c r="H541" s="436"/>
      <c r="O541" s="250"/>
      <c r="P541" s="250"/>
      <c r="Q541" s="250"/>
      <c r="R541" s="250"/>
    </row>
    <row r="542" spans="7:18" ht="17.25" customHeight="1">
      <c r="G542" s="436"/>
      <c r="H542" s="436"/>
      <c r="O542" s="250"/>
      <c r="P542" s="250"/>
      <c r="Q542" s="250"/>
      <c r="R542" s="250"/>
    </row>
    <row r="543" spans="7:18" ht="17.25" customHeight="1">
      <c r="G543" s="436"/>
      <c r="H543" s="436"/>
      <c r="O543" s="250"/>
      <c r="P543" s="250"/>
      <c r="Q543" s="250"/>
      <c r="R543" s="250"/>
    </row>
    <row r="544" spans="7:18" ht="17.25" customHeight="1">
      <c r="G544" s="436"/>
      <c r="H544" s="436"/>
      <c r="O544" s="250"/>
      <c r="P544" s="250"/>
      <c r="Q544" s="250"/>
      <c r="R544" s="250"/>
    </row>
    <row r="545" spans="7:18" ht="17.25" customHeight="1">
      <c r="G545" s="436"/>
      <c r="H545" s="436"/>
      <c r="O545" s="250"/>
      <c r="P545" s="250"/>
      <c r="Q545" s="250"/>
      <c r="R545" s="250"/>
    </row>
    <row r="546" spans="7:18" ht="17.25" customHeight="1">
      <c r="G546" s="436"/>
      <c r="H546" s="436"/>
      <c r="O546" s="250"/>
      <c r="P546" s="250"/>
      <c r="Q546" s="250"/>
      <c r="R546" s="250"/>
    </row>
    <row r="547" spans="7:18" ht="17.25" customHeight="1">
      <c r="G547" s="436"/>
      <c r="H547" s="436"/>
      <c r="O547" s="250"/>
      <c r="P547" s="250"/>
      <c r="Q547" s="250"/>
      <c r="R547" s="250"/>
    </row>
    <row r="548" spans="7:18" ht="17.25" customHeight="1">
      <c r="G548" s="436"/>
      <c r="H548" s="436"/>
      <c r="O548" s="250"/>
      <c r="P548" s="250"/>
      <c r="Q548" s="250"/>
      <c r="R548" s="250"/>
    </row>
    <row r="549" spans="7:18" ht="17.25" customHeight="1">
      <c r="G549" s="436"/>
      <c r="H549" s="436"/>
      <c r="O549" s="250"/>
      <c r="P549" s="250"/>
      <c r="Q549" s="250"/>
      <c r="R549" s="250"/>
    </row>
    <row r="550" spans="7:18" ht="17.25" customHeight="1">
      <c r="G550" s="436"/>
      <c r="H550" s="436"/>
      <c r="O550" s="250"/>
      <c r="P550" s="250"/>
      <c r="Q550" s="250"/>
      <c r="R550" s="250"/>
    </row>
    <row r="551" spans="7:18" ht="17.25" customHeight="1">
      <c r="G551" s="436"/>
      <c r="H551" s="436"/>
      <c r="O551" s="250"/>
      <c r="P551" s="250"/>
      <c r="Q551" s="250"/>
      <c r="R551" s="250"/>
    </row>
    <row r="552" spans="7:18" ht="17.25" customHeight="1">
      <c r="G552" s="436"/>
      <c r="H552" s="436"/>
      <c r="O552" s="250"/>
      <c r="P552" s="250"/>
      <c r="Q552" s="250"/>
      <c r="R552" s="250"/>
    </row>
    <row r="553" spans="7:18" ht="17.25" customHeight="1">
      <c r="G553" s="436"/>
      <c r="H553" s="436"/>
      <c r="O553" s="250"/>
      <c r="P553" s="250"/>
      <c r="Q553" s="250"/>
      <c r="R553" s="250"/>
    </row>
    <row r="554" spans="7:18" ht="17.25" customHeight="1">
      <c r="G554" s="436"/>
      <c r="H554" s="436"/>
      <c r="O554" s="250"/>
      <c r="P554" s="250"/>
      <c r="Q554" s="250"/>
      <c r="R554" s="250"/>
    </row>
    <row r="555" spans="7:18" ht="17.25" customHeight="1">
      <c r="G555" s="436"/>
      <c r="H555" s="436"/>
      <c r="O555" s="250"/>
      <c r="P555" s="250"/>
      <c r="Q555" s="250"/>
      <c r="R555" s="250"/>
    </row>
    <row r="556" spans="7:18" ht="17.25" customHeight="1">
      <c r="G556" s="436"/>
      <c r="H556" s="436"/>
      <c r="O556" s="250"/>
      <c r="P556" s="250"/>
      <c r="Q556" s="250"/>
      <c r="R556" s="250"/>
    </row>
    <row r="557" spans="7:18" ht="17.25" customHeight="1">
      <c r="G557" s="436"/>
      <c r="H557" s="436"/>
      <c r="O557" s="250"/>
      <c r="P557" s="250"/>
      <c r="Q557" s="250"/>
      <c r="R557" s="250"/>
    </row>
    <row r="558" spans="7:18" ht="17.25" customHeight="1">
      <c r="G558" s="436"/>
      <c r="H558" s="436"/>
      <c r="O558" s="250"/>
      <c r="P558" s="250"/>
      <c r="Q558" s="250"/>
      <c r="R558" s="250"/>
    </row>
    <row r="559" spans="7:18" ht="17.25" customHeight="1">
      <c r="G559" s="436"/>
      <c r="H559" s="436"/>
      <c r="O559" s="250"/>
      <c r="P559" s="250"/>
      <c r="Q559" s="250"/>
      <c r="R559" s="250"/>
    </row>
    <row r="560" spans="7:18" ht="17.25" customHeight="1">
      <c r="G560" s="436"/>
      <c r="H560" s="436"/>
      <c r="O560" s="250"/>
      <c r="P560" s="250"/>
      <c r="Q560" s="250"/>
      <c r="R560" s="250"/>
    </row>
    <row r="561" spans="7:18" ht="17.25" customHeight="1">
      <c r="G561" s="436"/>
      <c r="H561" s="436"/>
      <c r="O561" s="250"/>
      <c r="P561" s="250"/>
      <c r="Q561" s="250"/>
      <c r="R561" s="250"/>
    </row>
    <row r="562" spans="7:18" ht="17.25" customHeight="1">
      <c r="G562" s="436"/>
      <c r="H562" s="436"/>
      <c r="O562" s="250"/>
      <c r="P562" s="250"/>
      <c r="Q562" s="250"/>
      <c r="R562" s="250"/>
    </row>
    <row r="563" spans="7:18" ht="17.25" customHeight="1">
      <c r="G563" s="436"/>
      <c r="H563" s="436"/>
      <c r="O563" s="250"/>
      <c r="P563" s="250"/>
      <c r="Q563" s="250"/>
      <c r="R563" s="250"/>
    </row>
    <row r="564" spans="7:18" ht="17.25" customHeight="1">
      <c r="G564" s="436"/>
      <c r="H564" s="436"/>
      <c r="O564" s="250"/>
      <c r="P564" s="250"/>
      <c r="Q564" s="250"/>
      <c r="R564" s="250"/>
    </row>
    <row r="565" spans="7:18" ht="17.25" customHeight="1">
      <c r="G565" s="436"/>
      <c r="H565" s="436"/>
      <c r="O565" s="250"/>
      <c r="P565" s="250"/>
      <c r="Q565" s="250"/>
      <c r="R565" s="250"/>
    </row>
    <row r="566" spans="7:18" ht="17.25" customHeight="1">
      <c r="G566" s="436"/>
      <c r="H566" s="436"/>
      <c r="O566" s="250"/>
      <c r="P566" s="250"/>
      <c r="Q566" s="250"/>
      <c r="R566" s="250"/>
    </row>
    <row r="567" spans="7:18" ht="17.25" customHeight="1">
      <c r="G567" s="436"/>
      <c r="H567" s="436"/>
      <c r="O567" s="250"/>
      <c r="P567" s="250"/>
      <c r="Q567" s="250"/>
      <c r="R567" s="250"/>
    </row>
    <row r="568" spans="7:18" ht="17.25" customHeight="1">
      <c r="G568" s="436"/>
      <c r="H568" s="436"/>
      <c r="O568" s="250"/>
      <c r="P568" s="250"/>
      <c r="Q568" s="250"/>
      <c r="R568" s="250"/>
    </row>
    <row r="569" spans="7:18" ht="17.25" customHeight="1">
      <c r="G569" s="436"/>
      <c r="H569" s="436"/>
      <c r="O569" s="250"/>
      <c r="P569" s="250"/>
      <c r="Q569" s="250"/>
      <c r="R569" s="250"/>
    </row>
    <row r="570" spans="7:18" ht="17.25" customHeight="1">
      <c r="G570" s="436"/>
      <c r="H570" s="436"/>
      <c r="O570" s="250"/>
      <c r="P570" s="250"/>
      <c r="Q570" s="250"/>
      <c r="R570" s="250"/>
    </row>
    <row r="571" spans="7:18" ht="17.25" customHeight="1">
      <c r="G571" s="436"/>
      <c r="H571" s="436"/>
      <c r="O571" s="250"/>
      <c r="P571" s="250"/>
      <c r="Q571" s="250"/>
      <c r="R571" s="250"/>
    </row>
    <row r="572" spans="7:18" ht="17.25" customHeight="1">
      <c r="G572" s="436"/>
      <c r="H572" s="436"/>
      <c r="O572" s="250"/>
      <c r="P572" s="250"/>
      <c r="Q572" s="250"/>
      <c r="R572" s="250"/>
    </row>
    <row r="573" spans="7:18" ht="17.25" customHeight="1">
      <c r="G573" s="436"/>
      <c r="H573" s="436"/>
      <c r="O573" s="250"/>
      <c r="P573" s="250"/>
      <c r="Q573" s="250"/>
      <c r="R573" s="250"/>
    </row>
    <row r="574" spans="7:18" ht="17.25" customHeight="1">
      <c r="G574" s="436"/>
      <c r="H574" s="436"/>
      <c r="O574" s="250"/>
      <c r="P574" s="250"/>
      <c r="Q574" s="250"/>
      <c r="R574" s="250"/>
    </row>
    <row r="575" spans="7:18" ht="17.25" customHeight="1">
      <c r="G575" s="436"/>
      <c r="H575" s="436"/>
      <c r="O575" s="250"/>
      <c r="P575" s="250"/>
      <c r="Q575" s="250"/>
      <c r="R575" s="250"/>
    </row>
    <row r="576" spans="7:18" ht="17.25" customHeight="1">
      <c r="G576" s="436"/>
      <c r="H576" s="436"/>
      <c r="O576" s="250"/>
      <c r="P576" s="250"/>
      <c r="Q576" s="250"/>
      <c r="R576" s="250"/>
    </row>
    <row r="577" spans="7:18" ht="17.25" customHeight="1">
      <c r="G577" s="436"/>
      <c r="H577" s="436"/>
      <c r="O577" s="250"/>
      <c r="P577" s="250"/>
      <c r="Q577" s="250"/>
      <c r="R577" s="250"/>
    </row>
    <row r="578" spans="7:18" ht="17.25" customHeight="1">
      <c r="G578" s="436"/>
      <c r="H578" s="436"/>
      <c r="O578" s="250"/>
      <c r="P578" s="250"/>
      <c r="Q578" s="250"/>
      <c r="R578" s="250"/>
    </row>
    <row r="579" spans="7:18" ht="17.25" customHeight="1">
      <c r="G579" s="436"/>
      <c r="H579" s="436"/>
      <c r="O579" s="250"/>
      <c r="P579" s="250"/>
      <c r="Q579" s="250"/>
      <c r="R579" s="250"/>
    </row>
    <row r="580" spans="7:18" ht="17.25" customHeight="1">
      <c r="G580" s="436"/>
      <c r="H580" s="436"/>
      <c r="O580" s="250"/>
      <c r="P580" s="250"/>
      <c r="Q580" s="250"/>
      <c r="R580" s="250"/>
    </row>
    <row r="581" spans="7:18" ht="17.25" customHeight="1">
      <c r="G581" s="436"/>
      <c r="H581" s="436"/>
      <c r="O581" s="250"/>
      <c r="P581" s="250"/>
      <c r="Q581" s="250"/>
      <c r="R581" s="250"/>
    </row>
    <row r="582" spans="7:18" ht="17.25" customHeight="1">
      <c r="G582" s="436"/>
      <c r="H582" s="436"/>
      <c r="O582" s="250"/>
      <c r="P582" s="250"/>
      <c r="Q582" s="250"/>
      <c r="R582" s="250"/>
    </row>
    <row r="583" spans="7:18" ht="17.25" customHeight="1">
      <c r="G583" s="436"/>
      <c r="H583" s="436"/>
      <c r="O583" s="250"/>
      <c r="P583" s="250"/>
      <c r="Q583" s="250"/>
      <c r="R583" s="250"/>
    </row>
    <row r="584" spans="7:18" ht="17.25" customHeight="1">
      <c r="G584" s="436"/>
      <c r="H584" s="436"/>
      <c r="O584" s="250"/>
      <c r="P584" s="250"/>
      <c r="Q584" s="250"/>
      <c r="R584" s="250"/>
    </row>
    <row r="585" spans="7:18" ht="17.25" customHeight="1">
      <c r="G585" s="436"/>
      <c r="H585" s="436"/>
      <c r="O585" s="250"/>
      <c r="P585" s="250"/>
      <c r="Q585" s="250"/>
      <c r="R585" s="250"/>
    </row>
    <row r="586" spans="7:18" ht="17.25" customHeight="1">
      <c r="G586" s="436"/>
      <c r="H586" s="436"/>
      <c r="O586" s="250"/>
      <c r="P586" s="250"/>
      <c r="Q586" s="250"/>
      <c r="R586" s="250"/>
    </row>
    <row r="587" spans="7:18" ht="17.25" customHeight="1">
      <c r="G587" s="436"/>
      <c r="H587" s="436"/>
      <c r="O587" s="250"/>
      <c r="P587" s="250"/>
      <c r="Q587" s="250"/>
      <c r="R587" s="250"/>
    </row>
    <row r="588" spans="7:18" ht="17.25" customHeight="1">
      <c r="G588" s="436"/>
      <c r="H588" s="436"/>
      <c r="O588" s="250"/>
      <c r="P588" s="250"/>
      <c r="Q588" s="250"/>
      <c r="R588" s="250"/>
    </row>
    <row r="589" spans="7:18" ht="17.25" customHeight="1">
      <c r="G589" s="436"/>
      <c r="H589" s="436"/>
      <c r="O589" s="250"/>
      <c r="P589" s="250"/>
      <c r="Q589" s="250"/>
      <c r="R589" s="250"/>
    </row>
    <row r="590" spans="7:18" ht="17.25" customHeight="1">
      <c r="G590" s="436"/>
      <c r="H590" s="436"/>
      <c r="O590" s="250"/>
      <c r="P590" s="250"/>
      <c r="Q590" s="250"/>
      <c r="R590" s="250"/>
    </row>
    <row r="591" spans="7:18" ht="17.25" customHeight="1">
      <c r="G591" s="436"/>
      <c r="H591" s="436"/>
      <c r="O591" s="250"/>
      <c r="P591" s="250"/>
      <c r="Q591" s="250"/>
      <c r="R591" s="250"/>
    </row>
    <row r="592" spans="7:18" ht="17.25" customHeight="1">
      <c r="G592" s="436"/>
      <c r="H592" s="436"/>
      <c r="O592" s="250"/>
      <c r="P592" s="250"/>
      <c r="Q592" s="250"/>
      <c r="R592" s="250"/>
    </row>
    <row r="593" spans="7:18" ht="17.25" customHeight="1">
      <c r="G593" s="436"/>
      <c r="H593" s="436"/>
      <c r="O593" s="250"/>
      <c r="P593" s="250"/>
      <c r="Q593" s="250"/>
      <c r="R593" s="250"/>
    </row>
    <row r="594" spans="7:18" ht="17.25" customHeight="1">
      <c r="G594" s="436"/>
      <c r="H594" s="436"/>
      <c r="O594" s="250"/>
      <c r="P594" s="250"/>
      <c r="Q594" s="250"/>
      <c r="R594" s="250"/>
    </row>
    <row r="595" spans="7:18" ht="17.25" customHeight="1">
      <c r="G595" s="436"/>
      <c r="H595" s="436"/>
      <c r="O595" s="250"/>
      <c r="P595" s="250"/>
      <c r="Q595" s="250"/>
      <c r="R595" s="250"/>
    </row>
    <row r="596" spans="7:18" ht="17.25" customHeight="1">
      <c r="G596" s="436"/>
      <c r="H596" s="436"/>
      <c r="O596" s="250"/>
      <c r="P596" s="250"/>
      <c r="Q596" s="250"/>
      <c r="R596" s="250"/>
    </row>
    <row r="597" spans="7:18" ht="17.25" customHeight="1">
      <c r="G597" s="436"/>
      <c r="H597" s="436"/>
      <c r="O597" s="250"/>
      <c r="P597" s="250"/>
      <c r="Q597" s="250"/>
      <c r="R597" s="250"/>
    </row>
    <row r="598" spans="7:18" ht="17.25" customHeight="1">
      <c r="G598" s="436"/>
      <c r="H598" s="436"/>
      <c r="O598" s="250"/>
      <c r="P598" s="250"/>
      <c r="Q598" s="250"/>
      <c r="R598" s="250"/>
    </row>
    <row r="599" spans="7:18" ht="17.25" customHeight="1">
      <c r="G599" s="436"/>
      <c r="H599" s="436"/>
      <c r="O599" s="250"/>
      <c r="P599" s="250"/>
      <c r="Q599" s="250"/>
      <c r="R599" s="250"/>
    </row>
    <row r="600" spans="7:18" ht="17.25" customHeight="1">
      <c r="G600" s="436"/>
      <c r="H600" s="436"/>
      <c r="O600" s="250"/>
      <c r="P600" s="250"/>
      <c r="Q600" s="250"/>
      <c r="R600" s="250"/>
    </row>
    <row r="601" spans="7:18" ht="17.25" customHeight="1">
      <c r="G601" s="436"/>
      <c r="H601" s="436"/>
      <c r="O601" s="250"/>
      <c r="P601" s="250"/>
      <c r="Q601" s="250"/>
      <c r="R601" s="250"/>
    </row>
    <row r="602" spans="7:18" ht="17.25" customHeight="1">
      <c r="G602" s="436"/>
      <c r="H602" s="436"/>
      <c r="O602" s="250"/>
      <c r="P602" s="250"/>
      <c r="Q602" s="250"/>
      <c r="R602" s="250"/>
    </row>
    <row r="603" spans="7:18" ht="17.25" customHeight="1">
      <c r="G603" s="436"/>
      <c r="H603" s="436"/>
      <c r="O603" s="250"/>
      <c r="P603" s="250"/>
      <c r="Q603" s="250"/>
      <c r="R603" s="250"/>
    </row>
    <row r="604" spans="7:18" ht="17.25" customHeight="1">
      <c r="G604" s="436"/>
      <c r="H604" s="436"/>
      <c r="O604" s="250"/>
      <c r="P604" s="250"/>
      <c r="Q604" s="250"/>
      <c r="R604" s="250"/>
    </row>
    <row r="605" spans="7:18" ht="17.25" customHeight="1">
      <c r="G605" s="436"/>
      <c r="H605" s="436"/>
      <c r="O605" s="250"/>
      <c r="P605" s="250"/>
      <c r="Q605" s="250"/>
      <c r="R605" s="250"/>
    </row>
    <row r="606" spans="7:18" ht="17.25" customHeight="1">
      <c r="G606" s="436"/>
      <c r="H606" s="436"/>
      <c r="O606" s="250"/>
      <c r="P606" s="250"/>
      <c r="Q606" s="250"/>
      <c r="R606" s="250"/>
    </row>
    <row r="607" spans="7:18" ht="17.25" customHeight="1">
      <c r="G607" s="436"/>
      <c r="H607" s="436"/>
      <c r="O607" s="250"/>
      <c r="P607" s="250"/>
      <c r="Q607" s="250"/>
      <c r="R607" s="250"/>
    </row>
    <row r="608" spans="7:18" ht="17.25" customHeight="1">
      <c r="G608" s="436"/>
      <c r="H608" s="436"/>
      <c r="O608" s="250"/>
      <c r="P608" s="250"/>
      <c r="Q608" s="250"/>
      <c r="R608" s="250"/>
    </row>
    <row r="609" spans="7:18" ht="17.25" customHeight="1">
      <c r="G609" s="436"/>
      <c r="H609" s="436"/>
      <c r="O609" s="250"/>
      <c r="P609" s="250"/>
      <c r="Q609" s="250"/>
      <c r="R609" s="250"/>
    </row>
    <row r="610" spans="7:18" ht="17.25" customHeight="1">
      <c r="G610" s="436"/>
      <c r="H610" s="436"/>
      <c r="O610" s="250"/>
      <c r="P610" s="250"/>
      <c r="Q610" s="250"/>
      <c r="R610" s="250"/>
    </row>
    <row r="611" spans="7:18" ht="17.25" customHeight="1">
      <c r="G611" s="436"/>
      <c r="H611" s="436"/>
      <c r="O611" s="250"/>
      <c r="P611" s="250"/>
      <c r="Q611" s="250"/>
      <c r="R611" s="250"/>
    </row>
    <row r="612" spans="7:18" ht="17.25" customHeight="1">
      <c r="G612" s="436"/>
      <c r="H612" s="436"/>
      <c r="O612" s="250"/>
      <c r="P612" s="250"/>
      <c r="Q612" s="250"/>
      <c r="R612" s="250"/>
    </row>
    <row r="613" spans="7:18" ht="17.25" customHeight="1">
      <c r="G613" s="436"/>
      <c r="H613" s="436"/>
      <c r="O613" s="250"/>
      <c r="P613" s="250"/>
      <c r="Q613" s="250"/>
      <c r="R613" s="250"/>
    </row>
    <row r="614" spans="7:18" ht="17.25" customHeight="1">
      <c r="G614" s="436"/>
      <c r="H614" s="436"/>
      <c r="O614" s="250"/>
      <c r="P614" s="250"/>
      <c r="Q614" s="250"/>
      <c r="R614" s="250"/>
    </row>
    <row r="615" spans="7:18" ht="17.25" customHeight="1">
      <c r="G615" s="436"/>
      <c r="H615" s="436"/>
      <c r="O615" s="250"/>
      <c r="P615" s="250"/>
      <c r="Q615" s="250"/>
      <c r="R615" s="250"/>
    </row>
    <row r="616" spans="7:18" ht="17.25" customHeight="1">
      <c r="G616" s="436"/>
      <c r="H616" s="436"/>
      <c r="O616" s="250"/>
      <c r="P616" s="250"/>
      <c r="Q616" s="250"/>
      <c r="R616" s="250"/>
    </row>
    <row r="617" spans="7:18" ht="17.25" customHeight="1">
      <c r="G617" s="436"/>
      <c r="H617" s="436"/>
      <c r="O617" s="250"/>
      <c r="P617" s="250"/>
      <c r="Q617" s="250"/>
      <c r="R617" s="250"/>
    </row>
    <row r="618" spans="7:18" ht="17.25" customHeight="1">
      <c r="G618" s="436"/>
      <c r="H618" s="436"/>
      <c r="O618" s="250"/>
      <c r="P618" s="250"/>
      <c r="Q618" s="250"/>
      <c r="R618" s="250"/>
    </row>
    <row r="619" spans="7:18" ht="17.25" customHeight="1">
      <c r="G619" s="436"/>
      <c r="H619" s="436"/>
      <c r="O619" s="250"/>
      <c r="P619" s="250"/>
      <c r="Q619" s="250"/>
      <c r="R619" s="250"/>
    </row>
    <row r="620" spans="7:18" ht="17.25" customHeight="1">
      <c r="G620" s="436"/>
      <c r="H620" s="436"/>
      <c r="O620" s="250"/>
      <c r="P620" s="250"/>
      <c r="Q620" s="250"/>
      <c r="R620" s="250"/>
    </row>
    <row r="621" spans="7:18" ht="17.25" customHeight="1">
      <c r="G621" s="436"/>
      <c r="H621" s="436"/>
      <c r="O621" s="250"/>
      <c r="P621" s="250"/>
      <c r="Q621" s="250"/>
      <c r="R621" s="250"/>
    </row>
    <row r="622" spans="7:18" ht="17.25" customHeight="1">
      <c r="G622" s="436"/>
      <c r="H622" s="436"/>
      <c r="O622" s="250"/>
      <c r="P622" s="250"/>
      <c r="Q622" s="250"/>
      <c r="R622" s="250"/>
    </row>
    <row r="623" spans="7:18" ht="17.25" customHeight="1">
      <c r="G623" s="436"/>
      <c r="H623" s="436"/>
      <c r="O623" s="250"/>
      <c r="P623" s="250"/>
      <c r="Q623" s="250"/>
      <c r="R623" s="250"/>
    </row>
    <row r="624" spans="7:18" ht="17.25" customHeight="1">
      <c r="G624" s="436"/>
      <c r="H624" s="436"/>
      <c r="O624" s="250"/>
      <c r="P624" s="250"/>
      <c r="Q624" s="250"/>
      <c r="R624" s="250"/>
    </row>
    <row r="625" spans="7:18" ht="17.25" customHeight="1">
      <c r="G625" s="436"/>
      <c r="H625" s="436"/>
      <c r="O625" s="250"/>
      <c r="P625" s="250"/>
      <c r="Q625" s="250"/>
      <c r="R625" s="250"/>
    </row>
    <row r="626" spans="7:18" ht="17.25" customHeight="1">
      <c r="G626" s="436"/>
      <c r="H626" s="436"/>
      <c r="O626" s="250"/>
      <c r="P626" s="250"/>
      <c r="Q626" s="250"/>
      <c r="R626" s="250"/>
    </row>
    <row r="627" spans="7:18" ht="17.25" customHeight="1">
      <c r="G627" s="436"/>
      <c r="H627" s="436"/>
      <c r="O627" s="250"/>
      <c r="P627" s="250"/>
      <c r="Q627" s="250"/>
      <c r="R627" s="250"/>
    </row>
    <row r="628" spans="7:18" ht="17.25" customHeight="1">
      <c r="G628" s="436"/>
      <c r="H628" s="436"/>
      <c r="O628" s="250"/>
      <c r="P628" s="250"/>
      <c r="Q628" s="250"/>
      <c r="R628" s="250"/>
    </row>
    <row r="629" spans="7:18" ht="17.25" customHeight="1">
      <c r="G629" s="436"/>
      <c r="H629" s="436"/>
      <c r="O629" s="250"/>
      <c r="P629" s="250"/>
      <c r="Q629" s="250"/>
      <c r="R629" s="250"/>
    </row>
    <row r="630" spans="7:18" ht="17.25" customHeight="1">
      <c r="G630" s="436"/>
      <c r="H630" s="436"/>
      <c r="O630" s="250"/>
      <c r="P630" s="250"/>
      <c r="Q630" s="250"/>
      <c r="R630" s="250"/>
    </row>
    <row r="631" spans="7:18" ht="17.25" customHeight="1">
      <c r="G631" s="436"/>
      <c r="H631" s="436"/>
      <c r="O631" s="250"/>
      <c r="P631" s="250"/>
      <c r="Q631" s="250"/>
      <c r="R631" s="250"/>
    </row>
    <row r="632" spans="7:18" ht="17.25" customHeight="1">
      <c r="G632" s="436"/>
      <c r="H632" s="436"/>
      <c r="O632" s="250"/>
      <c r="P632" s="250"/>
      <c r="Q632" s="250"/>
      <c r="R632" s="250"/>
    </row>
    <row r="633" spans="7:18" ht="17.25" customHeight="1">
      <c r="G633" s="436"/>
      <c r="H633" s="436"/>
      <c r="O633" s="250"/>
      <c r="P633" s="250"/>
      <c r="Q633" s="250"/>
      <c r="R633" s="250"/>
    </row>
    <row r="634" spans="7:18" ht="17.25" customHeight="1">
      <c r="G634" s="436"/>
      <c r="H634" s="436"/>
      <c r="O634" s="250"/>
      <c r="P634" s="250"/>
      <c r="Q634" s="250"/>
      <c r="R634" s="250"/>
    </row>
    <row r="635" spans="7:18" ht="17.25" customHeight="1">
      <c r="G635" s="436"/>
      <c r="H635" s="436"/>
      <c r="O635" s="250"/>
      <c r="P635" s="250"/>
      <c r="Q635" s="250"/>
      <c r="R635" s="250"/>
    </row>
    <row r="636" spans="7:18" ht="17.25" customHeight="1">
      <c r="G636" s="436"/>
      <c r="H636" s="436"/>
      <c r="O636" s="250"/>
      <c r="P636" s="250"/>
      <c r="Q636" s="250"/>
      <c r="R636" s="250"/>
    </row>
    <row r="637" spans="7:18" ht="17.25" customHeight="1">
      <c r="G637" s="436"/>
      <c r="H637" s="436"/>
      <c r="O637" s="250"/>
      <c r="P637" s="250"/>
      <c r="Q637" s="250"/>
      <c r="R637" s="250"/>
    </row>
    <row r="638" spans="7:18" ht="17.25" customHeight="1">
      <c r="G638" s="436"/>
      <c r="H638" s="436"/>
      <c r="O638" s="250"/>
      <c r="P638" s="250"/>
      <c r="Q638" s="250"/>
      <c r="R638" s="250"/>
    </row>
    <row r="639" spans="7:18" ht="17.25" customHeight="1">
      <c r="G639" s="436"/>
      <c r="H639" s="436"/>
      <c r="O639" s="250"/>
      <c r="P639" s="250"/>
      <c r="Q639" s="250"/>
      <c r="R639" s="250"/>
    </row>
    <row r="640" spans="7:18" ht="17.25" customHeight="1">
      <c r="G640" s="436"/>
      <c r="H640" s="436"/>
      <c r="O640" s="250"/>
      <c r="P640" s="250"/>
      <c r="Q640" s="250"/>
      <c r="R640" s="250"/>
    </row>
    <row r="641" spans="7:18" ht="17.25" customHeight="1">
      <c r="G641" s="436"/>
      <c r="H641" s="436"/>
      <c r="O641" s="250"/>
      <c r="P641" s="250"/>
      <c r="Q641" s="250"/>
      <c r="R641" s="250"/>
    </row>
    <row r="642" spans="7:18" ht="17.25" customHeight="1">
      <c r="G642" s="436"/>
      <c r="H642" s="436"/>
      <c r="O642" s="250"/>
      <c r="P642" s="250"/>
      <c r="Q642" s="250"/>
      <c r="R642" s="250"/>
    </row>
    <row r="643" spans="7:18" ht="17.25" customHeight="1">
      <c r="G643" s="436"/>
      <c r="H643" s="436"/>
      <c r="O643" s="250"/>
      <c r="P643" s="250"/>
      <c r="Q643" s="250"/>
      <c r="R643" s="250"/>
    </row>
    <row r="644" spans="7:18" ht="17.25" customHeight="1">
      <c r="G644" s="436"/>
      <c r="H644" s="436"/>
      <c r="O644" s="250"/>
      <c r="P644" s="250"/>
      <c r="Q644" s="250"/>
      <c r="R644" s="250"/>
    </row>
    <row r="645" spans="7:18" ht="17.25" customHeight="1">
      <c r="G645" s="436"/>
      <c r="H645" s="436"/>
      <c r="O645" s="250"/>
      <c r="P645" s="250"/>
      <c r="Q645" s="250"/>
      <c r="R645" s="250"/>
    </row>
    <row r="646" spans="7:18" ht="17.25" customHeight="1">
      <c r="G646" s="436"/>
      <c r="H646" s="436"/>
      <c r="O646" s="250"/>
      <c r="P646" s="250"/>
      <c r="Q646" s="250"/>
      <c r="R646" s="250"/>
    </row>
    <row r="647" spans="7:18" ht="17.25" customHeight="1">
      <c r="G647" s="436"/>
      <c r="H647" s="436"/>
      <c r="O647" s="250"/>
      <c r="P647" s="250"/>
      <c r="Q647" s="250"/>
      <c r="R647" s="250"/>
    </row>
    <row r="648" spans="7:18" ht="17.25" customHeight="1">
      <c r="G648" s="436"/>
      <c r="H648" s="436"/>
      <c r="O648" s="250"/>
      <c r="P648" s="250"/>
      <c r="Q648" s="250"/>
      <c r="R648" s="250"/>
    </row>
    <row r="649" spans="7:18" ht="17.25" customHeight="1">
      <c r="G649" s="436"/>
      <c r="H649" s="436"/>
      <c r="O649" s="250"/>
      <c r="P649" s="250"/>
      <c r="Q649" s="250"/>
      <c r="R649" s="250"/>
    </row>
    <row r="650" spans="7:18" ht="17.25" customHeight="1">
      <c r="G650" s="436"/>
      <c r="H650" s="436"/>
      <c r="O650" s="250"/>
      <c r="P650" s="250"/>
      <c r="Q650" s="250"/>
      <c r="R650" s="250"/>
    </row>
    <row r="651" spans="7:18" ht="17.25" customHeight="1">
      <c r="G651" s="436"/>
      <c r="H651" s="436"/>
      <c r="O651" s="250"/>
      <c r="P651" s="250"/>
      <c r="Q651" s="250"/>
      <c r="R651" s="250"/>
    </row>
    <row r="652" spans="7:18" ht="17.25" customHeight="1">
      <c r="G652" s="436"/>
      <c r="H652" s="436"/>
      <c r="O652" s="250"/>
      <c r="P652" s="250"/>
      <c r="Q652" s="250"/>
      <c r="R652" s="250"/>
    </row>
    <row r="653" spans="7:18" ht="17.25" customHeight="1">
      <c r="G653" s="436"/>
      <c r="H653" s="436"/>
      <c r="O653" s="250"/>
      <c r="P653" s="250"/>
      <c r="Q653" s="250"/>
      <c r="R653" s="250"/>
    </row>
    <row r="654" spans="7:18" ht="17.25" customHeight="1">
      <c r="G654" s="436"/>
      <c r="H654" s="436"/>
      <c r="O654" s="250"/>
      <c r="P654" s="250"/>
      <c r="Q654" s="250"/>
      <c r="R654" s="250"/>
    </row>
    <row r="655" spans="7:18" ht="17.25" customHeight="1">
      <c r="G655" s="436"/>
      <c r="H655" s="436"/>
      <c r="O655" s="250"/>
      <c r="P655" s="250"/>
      <c r="Q655" s="250"/>
      <c r="R655" s="250"/>
    </row>
    <row r="656" spans="7:18" ht="17.25" customHeight="1">
      <c r="G656" s="436"/>
      <c r="H656" s="436"/>
      <c r="O656" s="250"/>
      <c r="P656" s="250"/>
      <c r="Q656" s="250"/>
      <c r="R656" s="250"/>
    </row>
    <row r="657" spans="7:18" ht="17.25" customHeight="1">
      <c r="G657" s="436"/>
      <c r="H657" s="436"/>
      <c r="O657" s="250"/>
      <c r="P657" s="250"/>
      <c r="Q657" s="250"/>
      <c r="R657" s="250"/>
    </row>
    <row r="658" spans="7:18" ht="17.25" customHeight="1">
      <c r="G658" s="436"/>
      <c r="H658" s="436"/>
      <c r="O658" s="250"/>
      <c r="P658" s="250"/>
      <c r="Q658" s="250"/>
      <c r="R658" s="250"/>
    </row>
    <row r="659" spans="7:18" ht="17.25" customHeight="1">
      <c r="G659" s="436"/>
      <c r="H659" s="436"/>
      <c r="O659" s="250"/>
      <c r="P659" s="250"/>
      <c r="Q659" s="250"/>
      <c r="R659" s="250"/>
    </row>
    <row r="660" spans="7:18" ht="17.25" customHeight="1">
      <c r="G660" s="436"/>
      <c r="H660" s="436"/>
      <c r="O660" s="250"/>
      <c r="P660" s="250"/>
      <c r="Q660" s="250"/>
      <c r="R660" s="250"/>
    </row>
    <row r="661" spans="7:18" ht="17.25" customHeight="1">
      <c r="G661" s="436"/>
      <c r="H661" s="436"/>
      <c r="O661" s="250"/>
      <c r="P661" s="250"/>
      <c r="Q661" s="250"/>
      <c r="R661" s="250"/>
    </row>
    <row r="662" spans="7:18" ht="17.25" customHeight="1">
      <c r="G662" s="436"/>
      <c r="H662" s="436"/>
      <c r="O662" s="250"/>
      <c r="P662" s="250"/>
      <c r="Q662" s="250"/>
      <c r="R662" s="250"/>
    </row>
    <row r="663" spans="7:18" ht="17.25" customHeight="1">
      <c r="G663" s="436"/>
      <c r="H663" s="436"/>
      <c r="O663" s="250"/>
      <c r="P663" s="250"/>
      <c r="Q663" s="250"/>
      <c r="R663" s="250"/>
    </row>
    <row r="664" spans="7:18" ht="17.25" customHeight="1">
      <c r="G664" s="436"/>
      <c r="H664" s="436"/>
      <c r="O664" s="250"/>
      <c r="P664" s="250"/>
      <c r="Q664" s="250"/>
      <c r="R664" s="250"/>
    </row>
    <row r="665" spans="7:18" ht="17.25" customHeight="1">
      <c r="G665" s="436"/>
      <c r="H665" s="436"/>
      <c r="O665" s="250"/>
      <c r="P665" s="250"/>
      <c r="Q665" s="250"/>
      <c r="R665" s="250"/>
    </row>
    <row r="666" spans="7:18" ht="17.25" customHeight="1">
      <c r="G666" s="436"/>
      <c r="H666" s="436"/>
      <c r="O666" s="250"/>
      <c r="P666" s="250"/>
      <c r="Q666" s="250"/>
      <c r="R666" s="250"/>
    </row>
    <row r="667" spans="7:18" ht="17.25" customHeight="1">
      <c r="G667" s="436"/>
      <c r="H667" s="436"/>
      <c r="O667" s="250"/>
      <c r="P667" s="250"/>
      <c r="Q667" s="250"/>
      <c r="R667" s="250"/>
    </row>
    <row r="668" spans="7:18" ht="17.25" customHeight="1">
      <c r="G668" s="436"/>
      <c r="H668" s="436"/>
      <c r="O668" s="250"/>
      <c r="P668" s="250"/>
      <c r="Q668" s="250"/>
      <c r="R668" s="250"/>
    </row>
    <row r="669" spans="7:18" ht="17.25" customHeight="1">
      <c r="G669" s="436"/>
      <c r="H669" s="436"/>
      <c r="O669" s="250"/>
      <c r="P669" s="250"/>
      <c r="Q669" s="250"/>
      <c r="R669" s="250"/>
    </row>
    <row r="670" spans="7:18" ht="17.25" customHeight="1">
      <c r="G670" s="436"/>
      <c r="H670" s="436"/>
      <c r="O670" s="250"/>
      <c r="P670" s="250"/>
      <c r="Q670" s="250"/>
      <c r="R670" s="250"/>
    </row>
    <row r="671" spans="7:18" ht="17.25" customHeight="1">
      <c r="G671" s="436"/>
      <c r="H671" s="436"/>
      <c r="O671" s="250"/>
      <c r="P671" s="250"/>
      <c r="Q671" s="250"/>
      <c r="R671" s="250"/>
    </row>
    <row r="672" spans="7:18" ht="17.25" customHeight="1">
      <c r="G672" s="436"/>
      <c r="H672" s="436"/>
      <c r="O672" s="250"/>
      <c r="P672" s="250"/>
      <c r="Q672" s="250"/>
      <c r="R672" s="250"/>
    </row>
    <row r="673" spans="7:18" ht="17.25" customHeight="1">
      <c r="G673" s="436"/>
      <c r="H673" s="436"/>
      <c r="O673" s="250"/>
      <c r="P673" s="250"/>
      <c r="Q673" s="250"/>
      <c r="R673" s="250"/>
    </row>
    <row r="674" spans="7:18" ht="17.25" customHeight="1">
      <c r="G674" s="436"/>
      <c r="H674" s="436"/>
      <c r="O674" s="250"/>
      <c r="P674" s="250"/>
      <c r="Q674" s="250"/>
      <c r="R674" s="250"/>
    </row>
    <row r="675" spans="7:18" ht="17.25" customHeight="1">
      <c r="G675" s="436"/>
      <c r="H675" s="436"/>
      <c r="O675" s="250"/>
      <c r="P675" s="250"/>
      <c r="Q675" s="250"/>
      <c r="R675" s="250"/>
    </row>
    <row r="676" spans="7:18" ht="17.25" customHeight="1">
      <c r="G676" s="436"/>
      <c r="H676" s="436"/>
      <c r="O676" s="250"/>
      <c r="P676" s="250"/>
      <c r="Q676" s="250"/>
      <c r="R676" s="250"/>
    </row>
    <row r="677" spans="7:18" ht="17.25" customHeight="1">
      <c r="G677" s="436"/>
      <c r="H677" s="436"/>
      <c r="O677" s="250"/>
      <c r="P677" s="250"/>
      <c r="Q677" s="250"/>
      <c r="R677" s="250"/>
    </row>
    <row r="678" spans="7:18" ht="17.25" customHeight="1">
      <c r="G678" s="436"/>
      <c r="H678" s="436"/>
      <c r="O678" s="250"/>
      <c r="P678" s="250"/>
      <c r="Q678" s="250"/>
      <c r="R678" s="250"/>
    </row>
    <row r="679" spans="7:18" ht="17.25" customHeight="1">
      <c r="G679" s="436"/>
      <c r="H679" s="436"/>
      <c r="O679" s="250"/>
      <c r="P679" s="250"/>
      <c r="Q679" s="250"/>
      <c r="R679" s="250"/>
    </row>
    <row r="680" spans="7:18" ht="17.25" customHeight="1">
      <c r="G680" s="436"/>
      <c r="H680" s="436"/>
      <c r="O680" s="250"/>
      <c r="P680" s="250"/>
      <c r="Q680" s="250"/>
      <c r="R680" s="250"/>
    </row>
    <row r="681" spans="7:18" ht="17.25" customHeight="1">
      <c r="G681" s="436"/>
      <c r="H681" s="436"/>
      <c r="O681" s="250"/>
      <c r="P681" s="250"/>
      <c r="Q681" s="250"/>
      <c r="R681" s="250"/>
    </row>
    <row r="682" spans="7:18" ht="17.25" customHeight="1">
      <c r="G682" s="436"/>
      <c r="H682" s="436"/>
      <c r="O682" s="250"/>
      <c r="P682" s="250"/>
      <c r="Q682" s="250"/>
      <c r="R682" s="250"/>
    </row>
    <row r="683" spans="7:18" ht="17.25" customHeight="1">
      <c r="G683" s="436"/>
      <c r="H683" s="436"/>
      <c r="O683" s="250"/>
      <c r="P683" s="250"/>
      <c r="Q683" s="250"/>
      <c r="R683" s="250"/>
    </row>
    <row r="684" spans="7:18" ht="17.25" customHeight="1">
      <c r="G684" s="436"/>
      <c r="H684" s="436"/>
      <c r="O684" s="250"/>
      <c r="P684" s="250"/>
      <c r="Q684" s="250"/>
      <c r="R684" s="250"/>
    </row>
    <row r="685" spans="7:18" ht="17.25" customHeight="1">
      <c r="G685" s="436"/>
      <c r="H685" s="436"/>
      <c r="O685" s="250"/>
      <c r="P685" s="250"/>
      <c r="Q685" s="250"/>
      <c r="R685" s="250"/>
    </row>
    <row r="686" spans="7:18" ht="17.25" customHeight="1">
      <c r="G686" s="436"/>
      <c r="H686" s="436"/>
      <c r="O686" s="250"/>
      <c r="P686" s="250"/>
      <c r="Q686" s="250"/>
      <c r="R686" s="250"/>
    </row>
    <row r="687" spans="7:18" ht="17.25" customHeight="1">
      <c r="G687" s="436"/>
      <c r="H687" s="436"/>
      <c r="O687" s="250"/>
      <c r="P687" s="250"/>
      <c r="Q687" s="250"/>
      <c r="R687" s="250"/>
    </row>
    <row r="688" spans="7:18" ht="17.25" customHeight="1">
      <c r="G688" s="436"/>
      <c r="H688" s="436"/>
      <c r="O688" s="250"/>
      <c r="P688" s="250"/>
      <c r="Q688" s="250"/>
      <c r="R688" s="250"/>
    </row>
    <row r="689" spans="7:18" ht="17.25" customHeight="1">
      <c r="G689" s="436"/>
      <c r="H689" s="436"/>
      <c r="O689" s="250"/>
      <c r="P689" s="250"/>
      <c r="Q689" s="250"/>
      <c r="R689" s="250"/>
    </row>
    <row r="690" spans="7:18" ht="17.25" customHeight="1">
      <c r="G690" s="436"/>
      <c r="H690" s="436"/>
      <c r="O690" s="250"/>
      <c r="P690" s="250"/>
      <c r="Q690" s="250"/>
      <c r="R690" s="250"/>
    </row>
    <row r="691" spans="7:18" ht="17.25" customHeight="1">
      <c r="G691" s="436"/>
      <c r="H691" s="436"/>
      <c r="O691" s="250"/>
      <c r="P691" s="250"/>
      <c r="Q691" s="250"/>
      <c r="R691" s="250"/>
    </row>
    <row r="692" spans="7:18" ht="17.25" customHeight="1">
      <c r="G692" s="436"/>
      <c r="H692" s="436"/>
      <c r="O692" s="250"/>
      <c r="P692" s="250"/>
      <c r="Q692" s="250"/>
      <c r="R692" s="250"/>
    </row>
    <row r="693" spans="7:18" ht="17.25" customHeight="1">
      <c r="G693" s="436"/>
      <c r="H693" s="436"/>
      <c r="O693" s="250"/>
      <c r="P693" s="250"/>
      <c r="Q693" s="250"/>
      <c r="R693" s="250"/>
    </row>
    <row r="694" spans="7:18" ht="17.25" customHeight="1">
      <c r="G694" s="436"/>
      <c r="H694" s="436"/>
      <c r="O694" s="250"/>
      <c r="P694" s="250"/>
      <c r="Q694" s="250"/>
      <c r="R694" s="250"/>
    </row>
    <row r="695" spans="7:18" ht="17.25" customHeight="1">
      <c r="G695" s="436"/>
      <c r="H695" s="436"/>
      <c r="O695" s="250"/>
      <c r="P695" s="250"/>
      <c r="Q695" s="250"/>
      <c r="R695" s="250"/>
    </row>
    <row r="696" spans="7:18" ht="17.25" customHeight="1">
      <c r="G696" s="436"/>
      <c r="H696" s="436"/>
      <c r="O696" s="250"/>
      <c r="P696" s="250"/>
      <c r="Q696" s="250"/>
      <c r="R696" s="250"/>
    </row>
    <row r="697" spans="7:18" ht="17.25" customHeight="1">
      <c r="G697" s="436"/>
      <c r="H697" s="436"/>
      <c r="O697" s="250"/>
      <c r="P697" s="250"/>
      <c r="Q697" s="250"/>
      <c r="R697" s="250"/>
    </row>
    <row r="698" spans="7:18" ht="17.25" customHeight="1">
      <c r="G698" s="436"/>
      <c r="H698" s="436"/>
      <c r="O698" s="250"/>
      <c r="P698" s="250"/>
      <c r="Q698" s="250"/>
      <c r="R698" s="250"/>
    </row>
    <row r="699" spans="7:18" ht="17.25" customHeight="1">
      <c r="G699" s="436"/>
      <c r="H699" s="436"/>
      <c r="O699" s="250"/>
      <c r="P699" s="250"/>
      <c r="Q699" s="250"/>
      <c r="R699" s="250"/>
    </row>
    <row r="700" spans="7:18" ht="17.25" customHeight="1">
      <c r="G700" s="436"/>
      <c r="H700" s="436"/>
      <c r="O700" s="250"/>
      <c r="P700" s="250"/>
      <c r="Q700" s="250"/>
      <c r="R700" s="250"/>
    </row>
    <row r="701" spans="7:18" ht="17.25" customHeight="1">
      <c r="G701" s="436"/>
      <c r="H701" s="436"/>
      <c r="O701" s="250"/>
      <c r="P701" s="250"/>
      <c r="Q701" s="250"/>
      <c r="R701" s="250"/>
    </row>
    <row r="702" spans="7:18" ht="17.25" customHeight="1">
      <c r="G702" s="436"/>
      <c r="H702" s="436"/>
      <c r="O702" s="250"/>
      <c r="P702" s="250"/>
      <c r="Q702" s="250"/>
      <c r="R702" s="250"/>
    </row>
    <row r="703" spans="7:18" ht="17.25" customHeight="1">
      <c r="G703" s="436"/>
      <c r="H703" s="436"/>
      <c r="O703" s="250"/>
      <c r="P703" s="250"/>
      <c r="Q703" s="250"/>
      <c r="R703" s="250"/>
    </row>
    <row r="704" spans="7:18" ht="17.25" customHeight="1">
      <c r="G704" s="436"/>
      <c r="H704" s="436"/>
      <c r="O704" s="250"/>
      <c r="P704" s="250"/>
      <c r="Q704" s="250"/>
      <c r="R704" s="250"/>
    </row>
    <row r="705" spans="7:18" ht="17.25" customHeight="1">
      <c r="G705" s="436"/>
      <c r="H705" s="436"/>
      <c r="O705" s="250"/>
      <c r="P705" s="250"/>
      <c r="Q705" s="250"/>
      <c r="R705" s="250"/>
    </row>
    <row r="706" spans="7:18" ht="17.25" customHeight="1">
      <c r="G706" s="436"/>
      <c r="H706" s="436"/>
      <c r="O706" s="250"/>
      <c r="P706" s="250"/>
      <c r="Q706" s="250"/>
      <c r="R706" s="250"/>
    </row>
    <row r="707" spans="7:18" ht="17.25" customHeight="1">
      <c r="G707" s="436"/>
      <c r="H707" s="436"/>
      <c r="O707" s="250"/>
      <c r="P707" s="250"/>
      <c r="Q707" s="250"/>
      <c r="R707" s="250"/>
    </row>
    <row r="708" spans="7:18" ht="17.25" customHeight="1">
      <c r="G708" s="436"/>
      <c r="H708" s="436"/>
      <c r="O708" s="250"/>
      <c r="P708" s="250"/>
      <c r="Q708" s="250"/>
      <c r="R708" s="250"/>
    </row>
    <row r="709" spans="7:18" ht="17.25" customHeight="1">
      <c r="G709" s="436"/>
      <c r="H709" s="436"/>
      <c r="O709" s="250"/>
      <c r="P709" s="250"/>
      <c r="Q709" s="250"/>
      <c r="R709" s="250"/>
    </row>
    <row r="710" spans="7:18" ht="17.25" customHeight="1">
      <c r="G710" s="436"/>
      <c r="H710" s="436"/>
      <c r="O710" s="250"/>
      <c r="P710" s="250"/>
      <c r="Q710" s="250"/>
      <c r="R710" s="250"/>
    </row>
    <row r="711" spans="7:18" ht="17.25" customHeight="1">
      <c r="G711" s="436"/>
      <c r="H711" s="436"/>
      <c r="O711" s="250"/>
      <c r="P711" s="250"/>
      <c r="Q711" s="250"/>
      <c r="R711" s="250"/>
    </row>
    <row r="712" spans="7:18" ht="17.25" customHeight="1">
      <c r="G712" s="436"/>
      <c r="H712" s="436"/>
      <c r="O712" s="250"/>
      <c r="P712" s="250"/>
      <c r="Q712" s="250"/>
      <c r="R712" s="250"/>
    </row>
    <row r="713" spans="7:18" ht="17.25" customHeight="1">
      <c r="G713" s="436"/>
      <c r="H713" s="436"/>
      <c r="O713" s="250"/>
      <c r="P713" s="250"/>
      <c r="Q713" s="250"/>
      <c r="R713" s="250"/>
    </row>
    <row r="714" spans="7:18" ht="17.25" customHeight="1">
      <c r="G714" s="436"/>
      <c r="H714" s="436"/>
      <c r="O714" s="250"/>
      <c r="P714" s="250"/>
      <c r="Q714" s="250"/>
      <c r="R714" s="250"/>
    </row>
    <row r="715" spans="7:18" ht="17.25" customHeight="1">
      <c r="G715" s="436"/>
      <c r="H715" s="436"/>
      <c r="O715" s="250"/>
      <c r="P715" s="250"/>
      <c r="Q715" s="250"/>
      <c r="R715" s="250"/>
    </row>
    <row r="716" spans="7:18" ht="17.25" customHeight="1">
      <c r="G716" s="436"/>
      <c r="H716" s="436"/>
      <c r="O716" s="250"/>
      <c r="P716" s="250"/>
      <c r="Q716" s="250"/>
      <c r="R716" s="250"/>
    </row>
    <row r="717" spans="7:18" ht="17.25" customHeight="1">
      <c r="G717" s="436"/>
      <c r="H717" s="436"/>
      <c r="O717" s="250"/>
      <c r="P717" s="250"/>
      <c r="Q717" s="250"/>
      <c r="R717" s="250"/>
    </row>
    <row r="718" spans="7:18" ht="17.25" customHeight="1">
      <c r="G718" s="436"/>
      <c r="H718" s="436"/>
      <c r="O718" s="250"/>
      <c r="P718" s="250"/>
      <c r="Q718" s="250"/>
      <c r="R718" s="250"/>
    </row>
    <row r="719" spans="7:18" ht="17.25" customHeight="1">
      <c r="G719" s="436"/>
      <c r="H719" s="436"/>
      <c r="O719" s="250"/>
      <c r="P719" s="250"/>
      <c r="Q719" s="250"/>
      <c r="R719" s="250"/>
    </row>
    <row r="720" spans="7:18" ht="17.25" customHeight="1">
      <c r="G720" s="436"/>
      <c r="H720" s="436"/>
      <c r="O720" s="250"/>
      <c r="P720" s="250"/>
      <c r="Q720" s="250"/>
      <c r="R720" s="250"/>
    </row>
    <row r="721" spans="7:18" ht="17.25" customHeight="1">
      <c r="G721" s="436"/>
      <c r="H721" s="436"/>
      <c r="O721" s="250"/>
      <c r="P721" s="250"/>
      <c r="Q721" s="250"/>
      <c r="R721" s="250"/>
    </row>
    <row r="722" spans="7:18" ht="17.25" customHeight="1">
      <c r="G722" s="436"/>
      <c r="H722" s="436"/>
      <c r="O722" s="250"/>
      <c r="P722" s="250"/>
      <c r="Q722" s="250"/>
      <c r="R722" s="250"/>
    </row>
    <row r="723" spans="7:18" ht="17.25" customHeight="1">
      <c r="G723" s="436"/>
      <c r="H723" s="436"/>
      <c r="O723" s="250"/>
      <c r="P723" s="250"/>
      <c r="Q723" s="250"/>
      <c r="R723" s="250"/>
    </row>
    <row r="724" spans="7:18" ht="17.25" customHeight="1">
      <c r="G724" s="436"/>
      <c r="H724" s="436"/>
      <c r="O724" s="250"/>
      <c r="P724" s="250"/>
      <c r="Q724" s="250"/>
      <c r="R724" s="250"/>
    </row>
    <row r="725" spans="7:18" ht="17.25" customHeight="1">
      <c r="G725" s="436"/>
      <c r="H725" s="436"/>
      <c r="O725" s="250"/>
      <c r="P725" s="250"/>
      <c r="Q725" s="250"/>
      <c r="R725" s="250"/>
    </row>
    <row r="726" spans="7:18" ht="17.25" customHeight="1">
      <c r="G726" s="436"/>
      <c r="H726" s="436"/>
      <c r="O726" s="250"/>
      <c r="P726" s="250"/>
      <c r="Q726" s="250"/>
      <c r="R726" s="250"/>
    </row>
    <row r="727" spans="7:18" ht="17.25" customHeight="1">
      <c r="G727" s="436"/>
      <c r="H727" s="436"/>
      <c r="O727" s="250"/>
      <c r="P727" s="250"/>
      <c r="Q727" s="250"/>
      <c r="R727" s="250"/>
    </row>
    <row r="728" spans="7:18" ht="17.25" customHeight="1">
      <c r="G728" s="436"/>
      <c r="H728" s="436"/>
      <c r="O728" s="250"/>
      <c r="P728" s="250"/>
      <c r="Q728" s="250"/>
      <c r="R728" s="250"/>
    </row>
    <row r="729" spans="7:18" ht="17.25" customHeight="1">
      <c r="G729" s="436"/>
      <c r="H729" s="436"/>
      <c r="O729" s="250"/>
      <c r="P729" s="250"/>
      <c r="Q729" s="250"/>
      <c r="R729" s="250"/>
    </row>
    <row r="730" spans="7:18" ht="17.25" customHeight="1">
      <c r="G730" s="436"/>
      <c r="H730" s="436"/>
      <c r="O730" s="250"/>
      <c r="P730" s="250"/>
      <c r="Q730" s="250"/>
      <c r="R730" s="250"/>
    </row>
    <row r="731" spans="7:18" ht="17.25" customHeight="1">
      <c r="G731" s="436"/>
      <c r="H731" s="436"/>
      <c r="O731" s="250"/>
      <c r="P731" s="250"/>
      <c r="Q731" s="250"/>
      <c r="R731" s="250"/>
    </row>
    <row r="732" spans="7:18" ht="17.25" customHeight="1">
      <c r="G732" s="436"/>
      <c r="H732" s="436"/>
      <c r="O732" s="250"/>
      <c r="P732" s="250"/>
      <c r="Q732" s="250"/>
      <c r="R732" s="250"/>
    </row>
    <row r="733" spans="7:18" ht="17.25" customHeight="1">
      <c r="G733" s="436"/>
      <c r="H733" s="436"/>
      <c r="O733" s="250"/>
      <c r="P733" s="250"/>
      <c r="Q733" s="250"/>
      <c r="R733" s="250"/>
    </row>
    <row r="734" spans="7:18" ht="17.25" customHeight="1">
      <c r="G734" s="436"/>
      <c r="H734" s="436"/>
      <c r="O734" s="250"/>
      <c r="P734" s="250"/>
      <c r="Q734" s="250"/>
      <c r="R734" s="250"/>
    </row>
    <row r="735" spans="7:18" ht="17.25" customHeight="1">
      <c r="G735" s="436"/>
      <c r="H735" s="436"/>
      <c r="O735" s="250"/>
      <c r="P735" s="250"/>
      <c r="Q735" s="250"/>
      <c r="R735" s="250"/>
    </row>
    <row r="736" spans="7:18" ht="17.25" customHeight="1">
      <c r="G736" s="436"/>
      <c r="H736" s="436"/>
      <c r="O736" s="250"/>
      <c r="P736" s="250"/>
      <c r="Q736" s="250"/>
      <c r="R736" s="250"/>
    </row>
    <row r="737" spans="7:18" ht="17.25" customHeight="1">
      <c r="G737" s="436"/>
      <c r="H737" s="436"/>
      <c r="O737" s="250"/>
      <c r="P737" s="250"/>
      <c r="Q737" s="250"/>
      <c r="R737" s="250"/>
    </row>
    <row r="738" spans="7:18" ht="17.25" customHeight="1">
      <c r="G738" s="436"/>
      <c r="H738" s="436"/>
      <c r="O738" s="250"/>
      <c r="P738" s="250"/>
      <c r="Q738" s="250"/>
      <c r="R738" s="250"/>
    </row>
    <row r="739" spans="7:18" ht="17.25" customHeight="1">
      <c r="G739" s="436"/>
      <c r="H739" s="436"/>
      <c r="O739" s="250"/>
      <c r="P739" s="250"/>
      <c r="Q739" s="250"/>
      <c r="R739" s="250"/>
    </row>
    <row r="740" spans="7:18" ht="17.25" customHeight="1">
      <c r="G740" s="436"/>
      <c r="H740" s="436"/>
      <c r="O740" s="250"/>
      <c r="P740" s="250"/>
      <c r="Q740" s="250"/>
      <c r="R740" s="250"/>
    </row>
    <row r="741" spans="7:18" ht="17.25" customHeight="1">
      <c r="G741" s="436"/>
      <c r="H741" s="436"/>
      <c r="O741" s="250"/>
      <c r="P741" s="250"/>
      <c r="Q741" s="250"/>
      <c r="R741" s="250"/>
    </row>
    <row r="742" spans="7:18" ht="17.25" customHeight="1">
      <c r="G742" s="436"/>
      <c r="H742" s="436"/>
      <c r="O742" s="250"/>
      <c r="P742" s="250"/>
      <c r="Q742" s="250"/>
      <c r="R742" s="250"/>
    </row>
    <row r="743" spans="7:18" ht="17.25" customHeight="1">
      <c r="G743" s="436"/>
      <c r="H743" s="436"/>
      <c r="O743" s="250"/>
      <c r="P743" s="250"/>
      <c r="Q743" s="250"/>
      <c r="R743" s="250"/>
    </row>
    <row r="744" spans="7:18" ht="17.25" customHeight="1">
      <c r="G744" s="436"/>
      <c r="H744" s="436"/>
      <c r="O744" s="250"/>
      <c r="P744" s="250"/>
      <c r="Q744" s="250"/>
      <c r="R744" s="250"/>
    </row>
    <row r="745" spans="7:18" ht="17.25" customHeight="1">
      <c r="G745" s="436"/>
      <c r="H745" s="436"/>
      <c r="O745" s="250"/>
      <c r="P745" s="250"/>
      <c r="Q745" s="250"/>
      <c r="R745" s="250"/>
    </row>
    <row r="746" spans="7:18" ht="17.25" customHeight="1">
      <c r="G746" s="436"/>
      <c r="H746" s="436"/>
      <c r="O746" s="250"/>
      <c r="P746" s="250"/>
      <c r="Q746" s="250"/>
      <c r="R746" s="250"/>
    </row>
    <row r="747" spans="7:18" ht="17.25" customHeight="1">
      <c r="G747" s="436"/>
      <c r="H747" s="436"/>
      <c r="O747" s="250"/>
      <c r="P747" s="250"/>
      <c r="Q747" s="250"/>
      <c r="R747" s="250"/>
    </row>
    <row r="748" spans="7:18" ht="17.25" customHeight="1">
      <c r="G748" s="436"/>
      <c r="H748" s="436"/>
      <c r="O748" s="250"/>
      <c r="P748" s="250"/>
      <c r="Q748" s="250"/>
      <c r="R748" s="250"/>
    </row>
    <row r="749" spans="7:18" ht="17.25" customHeight="1">
      <c r="G749" s="436"/>
      <c r="H749" s="436"/>
      <c r="O749" s="250"/>
      <c r="P749" s="250"/>
      <c r="Q749" s="250"/>
      <c r="R749" s="250"/>
    </row>
    <row r="750" spans="7:8" ht="17.25" customHeight="1">
      <c r="G750" s="436"/>
      <c r="H750" s="436"/>
    </row>
    <row r="751" spans="7:8" ht="17.25" customHeight="1">
      <c r="G751" s="436"/>
      <c r="H751" s="436"/>
    </row>
    <row r="752" spans="7:8" ht="17.25" customHeight="1">
      <c r="G752" s="436"/>
      <c r="H752" s="436"/>
    </row>
    <row r="753" spans="7:8" ht="17.25" customHeight="1">
      <c r="G753" s="436"/>
      <c r="H753" s="436"/>
    </row>
    <row r="754" spans="7:8" ht="17.25" customHeight="1">
      <c r="G754" s="436"/>
      <c r="H754" s="436"/>
    </row>
    <row r="755" spans="7:8" ht="17.25" customHeight="1">
      <c r="G755" s="436"/>
      <c r="H755" s="436"/>
    </row>
    <row r="756" spans="7:8" ht="17.25" customHeight="1">
      <c r="G756" s="436"/>
      <c r="H756" s="436"/>
    </row>
    <row r="757" spans="7:8" ht="17.25" customHeight="1">
      <c r="G757" s="436"/>
      <c r="H757" s="436"/>
    </row>
    <row r="758" spans="7:8" ht="17.25" customHeight="1">
      <c r="G758" s="436"/>
      <c r="H758" s="436"/>
    </row>
    <row r="759" spans="7:8" ht="17.25" customHeight="1">
      <c r="G759" s="436"/>
      <c r="H759" s="436"/>
    </row>
    <row r="760" spans="7:8" ht="17.25" customHeight="1">
      <c r="G760" s="436"/>
      <c r="H760" s="436"/>
    </row>
    <row r="761" spans="7:8" ht="17.25" customHeight="1">
      <c r="G761" s="436"/>
      <c r="H761" s="436"/>
    </row>
    <row r="762" spans="7:8" ht="17.25" customHeight="1">
      <c r="G762" s="436"/>
      <c r="H762" s="436"/>
    </row>
    <row r="763" spans="7:8" ht="17.25" customHeight="1">
      <c r="G763" s="436"/>
      <c r="H763" s="436"/>
    </row>
    <row r="764" spans="7:8" ht="17.25" customHeight="1">
      <c r="G764" s="436"/>
      <c r="H764" s="436"/>
    </row>
    <row r="765" spans="7:8" ht="17.25" customHeight="1">
      <c r="G765" s="436"/>
      <c r="H765" s="436"/>
    </row>
    <row r="766" spans="7:8" ht="17.25" customHeight="1">
      <c r="G766" s="436"/>
      <c r="H766" s="436"/>
    </row>
    <row r="767" spans="7:8" ht="17.25" customHeight="1">
      <c r="G767" s="436"/>
      <c r="H767" s="436"/>
    </row>
    <row r="768" spans="7:8" ht="17.25" customHeight="1">
      <c r="G768" s="436"/>
      <c r="H768" s="436"/>
    </row>
    <row r="769" spans="7:8" ht="17.25" customHeight="1">
      <c r="G769" s="436"/>
      <c r="H769" s="436"/>
    </row>
    <row r="770" spans="7:8" ht="17.25" customHeight="1">
      <c r="G770" s="436"/>
      <c r="H770" s="436"/>
    </row>
    <row r="771" spans="7:8" ht="17.25" customHeight="1">
      <c r="G771" s="436"/>
      <c r="H771" s="436"/>
    </row>
    <row r="772" spans="7:8" ht="17.25" customHeight="1">
      <c r="G772" s="436"/>
      <c r="H772" s="436"/>
    </row>
    <row r="773" spans="7:8" ht="17.25" customHeight="1">
      <c r="G773" s="436"/>
      <c r="H773" s="436"/>
    </row>
    <row r="774" spans="7:8" ht="17.25" customHeight="1">
      <c r="G774" s="436"/>
      <c r="H774" s="436"/>
    </row>
    <row r="775" spans="7:8" ht="17.25" customHeight="1">
      <c r="G775" s="436"/>
      <c r="H775" s="436"/>
    </row>
    <row r="776" spans="7:8" ht="17.25" customHeight="1">
      <c r="G776" s="436"/>
      <c r="H776" s="436"/>
    </row>
    <row r="777" spans="7:8" ht="17.25" customHeight="1">
      <c r="G777" s="436"/>
      <c r="H777" s="436"/>
    </row>
    <row r="778" spans="7:8" ht="17.25" customHeight="1">
      <c r="G778" s="436"/>
      <c r="H778" s="436"/>
    </row>
    <row r="779" spans="7:8" ht="17.25" customHeight="1">
      <c r="G779" s="436"/>
      <c r="H779" s="436"/>
    </row>
    <row r="780" spans="7:8" ht="17.25" customHeight="1">
      <c r="G780" s="436"/>
      <c r="H780" s="436"/>
    </row>
    <row r="781" spans="7:8" ht="17.25" customHeight="1">
      <c r="G781" s="436"/>
      <c r="H781" s="436"/>
    </row>
    <row r="782" spans="7:8" ht="17.25" customHeight="1">
      <c r="G782" s="436"/>
      <c r="H782" s="436"/>
    </row>
    <row r="783" spans="7:8" ht="17.25" customHeight="1">
      <c r="G783" s="436"/>
      <c r="H783" s="436"/>
    </row>
    <row r="784" spans="7:8" ht="17.25" customHeight="1">
      <c r="G784" s="436"/>
      <c r="H784" s="436"/>
    </row>
    <row r="785" spans="7:8" ht="17.25" customHeight="1">
      <c r="G785" s="436"/>
      <c r="H785" s="436"/>
    </row>
    <row r="786" spans="7:8" ht="17.25" customHeight="1">
      <c r="G786" s="436"/>
      <c r="H786" s="436"/>
    </row>
    <row r="787" spans="7:8" ht="17.25" customHeight="1">
      <c r="G787" s="436"/>
      <c r="H787" s="436"/>
    </row>
    <row r="788" spans="7:8" ht="17.25" customHeight="1">
      <c r="G788" s="436"/>
      <c r="H788" s="436"/>
    </row>
    <row r="789" spans="7:8" ht="17.25" customHeight="1">
      <c r="G789" s="436"/>
      <c r="H789" s="436"/>
    </row>
    <row r="790" spans="7:8" ht="17.25" customHeight="1">
      <c r="G790" s="436"/>
      <c r="H790" s="436"/>
    </row>
    <row r="791" spans="7:8" ht="17.25" customHeight="1">
      <c r="G791" s="436"/>
      <c r="H791" s="436"/>
    </row>
  </sheetData>
  <sheetProtection/>
  <mergeCells count="9">
    <mergeCell ref="E1:G2"/>
    <mergeCell ref="A1:D2"/>
    <mergeCell ref="A512:E512"/>
    <mergeCell ref="F512:G512"/>
    <mergeCell ref="A511:D511"/>
    <mergeCell ref="A3:F4"/>
    <mergeCell ref="A506:F506"/>
    <mergeCell ref="A507:F507"/>
    <mergeCell ref="A174:A175"/>
  </mergeCells>
  <printOptions horizontalCentered="1"/>
  <pageMargins left="0.7" right="0.7" top="0.75" bottom="0.75" header="0.3" footer="0.3"/>
  <pageSetup horizontalDpi="600" verticalDpi="600" orientation="portrait" paperSize="9" scale="85" r:id="rId3"/>
  <headerFooter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2" sqref="E12"/>
    </sheetView>
  </sheetViews>
  <sheetFormatPr defaultColWidth="8.796875" defaultRowHeight="14.25"/>
  <cols>
    <col min="1" max="1" width="9.3984375" style="0" customWidth="1"/>
    <col min="2" max="2" width="26.3984375" style="0" customWidth="1"/>
    <col min="3" max="4" width="18.59765625" style="0" customWidth="1"/>
    <col min="5" max="5" width="19.5" style="0" customWidth="1"/>
    <col min="6" max="6" width="18.8984375" style="0" customWidth="1"/>
    <col min="7" max="7" width="19.19921875" style="0" customWidth="1"/>
  </cols>
  <sheetData>
    <row r="1" spans="1:7" ht="18.75">
      <c r="A1" s="482" t="s">
        <v>0</v>
      </c>
      <c r="B1" s="482"/>
      <c r="C1" s="482"/>
      <c r="D1" s="482"/>
      <c r="E1" s="482"/>
      <c r="F1" s="482"/>
      <c r="G1" s="482"/>
    </row>
    <row r="2" spans="1:7" ht="18.75">
      <c r="A2" s="482" t="s">
        <v>1</v>
      </c>
      <c r="B2" s="482"/>
      <c r="C2" s="482"/>
      <c r="D2" s="482"/>
      <c r="E2" s="482"/>
      <c r="F2" s="482"/>
      <c r="G2" s="482"/>
    </row>
    <row r="3" ht="19.5" thickBot="1">
      <c r="A3" s="1"/>
    </row>
    <row r="4" spans="1:7" ht="15.75">
      <c r="A4" s="492" t="s">
        <v>2</v>
      </c>
      <c r="B4" s="492" t="s">
        <v>3</v>
      </c>
      <c r="C4" s="492" t="s">
        <v>4</v>
      </c>
      <c r="D4" s="524" t="s">
        <v>5</v>
      </c>
      <c r="E4" s="525"/>
      <c r="F4" s="525"/>
      <c r="G4" s="526"/>
    </row>
    <row r="5" spans="1:7" ht="19.5" thickBot="1">
      <c r="A5" s="495"/>
      <c r="B5" s="495"/>
      <c r="C5" s="495"/>
      <c r="D5" s="527" t="s">
        <v>6</v>
      </c>
      <c r="E5" s="528"/>
      <c r="F5" s="6" t="s">
        <v>7</v>
      </c>
      <c r="G5" s="6" t="s">
        <v>8</v>
      </c>
    </row>
    <row r="6" spans="1:7" ht="19.5" thickBot="1">
      <c r="A6" s="493"/>
      <c r="B6" s="493"/>
      <c r="C6" s="493"/>
      <c r="D6" s="24" t="s">
        <v>43</v>
      </c>
      <c r="E6" s="5" t="s">
        <v>44</v>
      </c>
      <c r="F6" s="6"/>
      <c r="G6" s="6"/>
    </row>
    <row r="7" spans="1:7" ht="37.5" customHeight="1" thickBot="1">
      <c r="A7" s="7" t="s">
        <v>9</v>
      </c>
      <c r="B7" s="9" t="s">
        <v>10</v>
      </c>
      <c r="C7" s="14">
        <f>SUM(E7:G7)</f>
        <v>0</v>
      </c>
      <c r="D7" s="13"/>
      <c r="E7" s="13"/>
      <c r="F7" s="13"/>
      <c r="G7" s="13"/>
    </row>
    <row r="8" spans="1:7" ht="37.5" customHeight="1" thickBot="1">
      <c r="A8" s="7" t="s">
        <v>11</v>
      </c>
      <c r="B8" s="9" t="s">
        <v>12</v>
      </c>
      <c r="C8" s="14">
        <f aca="true" t="shared" si="0" ref="C8:C19">SUM(E8:G8)</f>
        <v>0</v>
      </c>
      <c r="D8" s="13"/>
      <c r="E8" s="13"/>
      <c r="F8" s="13"/>
      <c r="G8" s="13"/>
    </row>
    <row r="9" spans="1:7" ht="37.5" customHeight="1" thickBot="1">
      <c r="A9" s="7" t="s">
        <v>13</v>
      </c>
      <c r="B9" s="9" t="s">
        <v>14</v>
      </c>
      <c r="C9" s="14">
        <f t="shared" si="0"/>
        <v>0</v>
      </c>
      <c r="D9" s="13"/>
      <c r="E9" s="13"/>
      <c r="F9" s="13"/>
      <c r="G9" s="13"/>
    </row>
    <row r="10" spans="1:7" ht="37.5" customHeight="1" thickBot="1">
      <c r="A10" s="7" t="s">
        <v>15</v>
      </c>
      <c r="B10" s="9" t="s">
        <v>16</v>
      </c>
      <c r="C10" s="14">
        <f t="shared" si="0"/>
        <v>0</v>
      </c>
      <c r="D10" s="13"/>
      <c r="E10" s="13"/>
      <c r="F10" s="13"/>
      <c r="G10" s="13"/>
    </row>
    <row r="11" spans="1:7" ht="37.5" customHeight="1" thickBot="1">
      <c r="A11" s="7" t="s">
        <v>17</v>
      </c>
      <c r="B11" s="9" t="s">
        <v>45</v>
      </c>
      <c r="C11" s="14">
        <f t="shared" si="0"/>
        <v>0</v>
      </c>
      <c r="D11" s="13"/>
      <c r="E11" s="13"/>
      <c r="F11" s="13"/>
      <c r="G11" s="13"/>
    </row>
    <row r="12" spans="1:7" ht="37.5" customHeight="1" thickBot="1">
      <c r="A12" s="7" t="s">
        <v>18</v>
      </c>
      <c r="B12" s="9" t="s">
        <v>19</v>
      </c>
      <c r="C12" s="14">
        <f t="shared" si="0"/>
        <v>0</v>
      </c>
      <c r="D12" s="13"/>
      <c r="E12" s="13"/>
      <c r="F12" s="13"/>
      <c r="G12" s="13"/>
    </row>
    <row r="13" spans="1:7" ht="37.5" customHeight="1" thickBot="1">
      <c r="A13" s="7" t="s">
        <v>20</v>
      </c>
      <c r="B13" s="9" t="s">
        <v>21</v>
      </c>
      <c r="C13" s="14">
        <f t="shared" si="0"/>
        <v>0</v>
      </c>
      <c r="D13" s="13"/>
      <c r="E13" s="13"/>
      <c r="F13" s="13"/>
      <c r="G13" s="13"/>
    </row>
    <row r="14" spans="1:7" ht="37.5" customHeight="1" thickBot="1">
      <c r="A14" s="7" t="s">
        <v>22</v>
      </c>
      <c r="B14" s="9" t="s">
        <v>23</v>
      </c>
      <c r="C14" s="14">
        <f t="shared" si="0"/>
        <v>0</v>
      </c>
      <c r="D14" s="13"/>
      <c r="E14" s="13"/>
      <c r="F14" s="13"/>
      <c r="G14" s="13"/>
    </row>
    <row r="15" spans="1:7" ht="37.5" customHeight="1" thickBot="1">
      <c r="A15" s="7" t="s">
        <v>24</v>
      </c>
      <c r="B15" s="9" t="s">
        <v>25</v>
      </c>
      <c r="C15" s="14">
        <f t="shared" si="0"/>
        <v>0</v>
      </c>
      <c r="D15" s="13"/>
      <c r="E15" s="13"/>
      <c r="F15" s="13"/>
      <c r="G15" s="13"/>
    </row>
    <row r="16" spans="1:7" ht="37.5" customHeight="1" thickBot="1">
      <c r="A16" s="7" t="s">
        <v>26</v>
      </c>
      <c r="B16" s="9" t="s">
        <v>27</v>
      </c>
      <c r="C16" s="14">
        <f t="shared" si="0"/>
        <v>0</v>
      </c>
      <c r="D16" s="13"/>
      <c r="E16" s="13"/>
      <c r="F16" s="13"/>
      <c r="G16" s="13"/>
    </row>
    <row r="17" spans="1:7" ht="37.5" customHeight="1" thickBot="1">
      <c r="A17" s="7" t="s">
        <v>28</v>
      </c>
      <c r="B17" s="9" t="s">
        <v>29</v>
      </c>
      <c r="C17" s="14">
        <f t="shared" si="0"/>
        <v>0</v>
      </c>
      <c r="D17" s="13"/>
      <c r="E17" s="13"/>
      <c r="F17" s="13"/>
      <c r="G17" s="13"/>
    </row>
    <row r="18" spans="1:7" ht="37.5" customHeight="1" thickBot="1">
      <c r="A18" s="7" t="s">
        <v>30</v>
      </c>
      <c r="B18" s="9" t="s">
        <v>31</v>
      </c>
      <c r="C18" s="14">
        <f t="shared" si="0"/>
        <v>0</v>
      </c>
      <c r="D18" s="13"/>
      <c r="E18" s="13"/>
      <c r="F18" s="13"/>
      <c r="G18" s="13"/>
    </row>
    <row r="19" spans="1:7" ht="37.5" customHeight="1" thickBot="1">
      <c r="A19" s="7" t="s">
        <v>32</v>
      </c>
      <c r="B19" s="9" t="s">
        <v>33</v>
      </c>
      <c r="C19" s="14">
        <f t="shared" si="0"/>
        <v>0</v>
      </c>
      <c r="D19" s="13"/>
      <c r="E19" s="13"/>
      <c r="F19" s="13"/>
      <c r="G19" s="13"/>
    </row>
    <row r="20" spans="1:7" ht="37.5" customHeight="1" thickBot="1">
      <c r="A20" s="522" t="s">
        <v>34</v>
      </c>
      <c r="B20" s="523"/>
      <c r="C20" s="14">
        <f>SUM(C7:C19)</f>
        <v>0</v>
      </c>
      <c r="D20" s="14">
        <f>SUM(D7:D19)</f>
        <v>0</v>
      </c>
      <c r="E20" s="14">
        <f>SUM(E7:E19)</f>
        <v>0</v>
      </c>
      <c r="F20" s="14">
        <f>SUM(F7:F19)</f>
        <v>0</v>
      </c>
      <c r="G20" s="14">
        <f>SUM(G7:G19)</f>
        <v>0</v>
      </c>
    </row>
    <row r="21" ht="18.75">
      <c r="A21" s="1"/>
    </row>
    <row r="22" ht="18.75">
      <c r="A22" s="1"/>
    </row>
    <row r="23" ht="18.75">
      <c r="A23" s="1"/>
    </row>
    <row r="24" ht="18.75">
      <c r="A24" s="1"/>
    </row>
    <row r="25" ht="18.75">
      <c r="A25" s="1"/>
    </row>
    <row r="26" ht="18.75">
      <c r="A26" s="10" t="s">
        <v>35</v>
      </c>
    </row>
    <row r="27" spans="1:7" ht="18.75">
      <c r="A27" s="11" t="s">
        <v>36</v>
      </c>
      <c r="C27" s="2" t="s">
        <v>37</v>
      </c>
      <c r="G27" s="2"/>
    </row>
    <row r="28" ht="15.75">
      <c r="A28" s="12"/>
    </row>
  </sheetData>
  <sheetProtection/>
  <mergeCells count="8">
    <mergeCell ref="B4:B6"/>
    <mergeCell ref="C4:C6"/>
    <mergeCell ref="A20:B20"/>
    <mergeCell ref="A1:G1"/>
    <mergeCell ref="A2:G2"/>
    <mergeCell ref="D4:G4"/>
    <mergeCell ref="D5:E5"/>
    <mergeCell ref="A4: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634"/>
  <sheetViews>
    <sheetView zoomScalePageLayoutView="0" workbookViewId="0" topLeftCell="A1">
      <pane ySplit="5" topLeftCell="A153" activePane="bottomLeft" state="frozen"/>
      <selection pane="topLeft" activeCell="A1" sqref="A1"/>
      <selection pane="bottomLeft" activeCell="H104" sqref="H104"/>
    </sheetView>
  </sheetViews>
  <sheetFormatPr defaultColWidth="8.796875" defaultRowHeight="16.5" customHeight="1" outlineLevelRow="1" outlineLevelCol="1"/>
  <cols>
    <col min="1" max="1" width="4.59765625" style="153" customWidth="1"/>
    <col min="2" max="2" width="5.19921875" style="153" customWidth="1"/>
    <col min="3" max="3" width="3.69921875" style="153" customWidth="1"/>
    <col min="4" max="4" width="38.5" style="153" customWidth="1"/>
    <col min="5" max="5" width="13.5" style="330" customWidth="1"/>
    <col min="6" max="6" width="13.69921875" style="185" customWidth="1"/>
    <col min="7" max="8" width="10.59765625" style="435" hidden="1" customWidth="1" outlineLevel="1"/>
    <col min="9" max="9" width="8.19921875" style="195" hidden="1" customWidth="1" outlineLevel="1"/>
    <col min="10" max="10" width="8.09765625" style="203" hidden="1" customWidth="1" outlineLevel="1"/>
    <col min="11" max="11" width="8.5" style="203" hidden="1" customWidth="1" outlineLevel="1"/>
    <col min="12" max="12" width="8.3984375" style="203" hidden="1" customWidth="1" outlineLevel="1"/>
    <col min="13" max="13" width="9.5" style="185" hidden="1" customWidth="1" outlineLevel="1"/>
    <col min="14" max="14" width="9.59765625" style="185" hidden="1" customWidth="1" outlineLevel="1"/>
    <col min="15" max="15" width="9.59765625" style="203" hidden="1" customWidth="1" outlineLevel="1"/>
    <col min="16" max="17" width="10.09765625" style="203" hidden="1" customWidth="1" outlineLevel="1"/>
    <col min="18" max="18" width="10" style="212" hidden="1" customWidth="1" outlineLevel="1"/>
    <col min="19" max="19" width="11.5" style="153" hidden="1" customWidth="1" outlineLevel="1"/>
    <col min="20" max="20" width="9" style="156" customWidth="1" collapsed="1"/>
    <col min="21" max="44" width="9" style="156" customWidth="1"/>
    <col min="45" max="45" width="9" style="204" customWidth="1"/>
    <col min="46" max="16384" width="9" style="153" customWidth="1"/>
  </cols>
  <sheetData>
    <row r="1" spans="1:7" ht="16.5" customHeight="1">
      <c r="A1" s="510"/>
      <c r="B1" s="510"/>
      <c r="C1" s="510"/>
      <c r="D1" s="510"/>
      <c r="E1" s="530" t="s">
        <v>388</v>
      </c>
      <c r="F1" s="530"/>
      <c r="G1" s="461"/>
    </row>
    <row r="2" spans="1:7" ht="11.25" customHeight="1">
      <c r="A2" s="510"/>
      <c r="B2" s="510"/>
      <c r="C2" s="510"/>
      <c r="D2" s="510"/>
      <c r="E2" s="530"/>
      <c r="F2" s="530"/>
      <c r="G2" s="461"/>
    </row>
    <row r="3" spans="1:7" ht="16.5" customHeight="1">
      <c r="A3" s="516" t="s">
        <v>387</v>
      </c>
      <c r="B3" s="516"/>
      <c r="C3" s="516"/>
      <c r="D3" s="516"/>
      <c r="E3" s="516"/>
      <c r="F3" s="516"/>
      <c r="G3" s="461"/>
    </row>
    <row r="4" spans="1:7" ht="16.5" customHeight="1">
      <c r="A4" s="516"/>
      <c r="B4" s="516"/>
      <c r="C4" s="516"/>
      <c r="D4" s="516"/>
      <c r="E4" s="516"/>
      <c r="F4" s="516"/>
      <c r="G4" s="461"/>
    </row>
    <row r="5" spans="1:45" s="178" customFormat="1" ht="25.5" customHeight="1">
      <c r="A5" s="187" t="s">
        <v>278</v>
      </c>
      <c r="B5" s="187" t="s">
        <v>316</v>
      </c>
      <c r="C5" s="187" t="s">
        <v>39</v>
      </c>
      <c r="D5" s="187" t="s">
        <v>3</v>
      </c>
      <c r="E5" s="186" t="s">
        <v>389</v>
      </c>
      <c r="F5" s="186" t="s">
        <v>317</v>
      </c>
      <c r="G5" s="408" t="s">
        <v>376</v>
      </c>
      <c r="H5" s="408" t="s">
        <v>378</v>
      </c>
      <c r="I5" s="186" t="s">
        <v>321</v>
      </c>
      <c r="J5" s="262" t="s">
        <v>324</v>
      </c>
      <c r="K5" s="262" t="s">
        <v>322</v>
      </c>
      <c r="L5" s="262" t="s">
        <v>323</v>
      </c>
      <c r="M5" s="186" t="s">
        <v>325</v>
      </c>
      <c r="N5" s="186" t="s">
        <v>305</v>
      </c>
      <c r="O5" s="262" t="s">
        <v>326</v>
      </c>
      <c r="P5" s="262" t="s">
        <v>327</v>
      </c>
      <c r="Q5" s="262" t="s">
        <v>328</v>
      </c>
      <c r="R5" s="274" t="s">
        <v>329</v>
      </c>
      <c r="S5" s="187" t="s">
        <v>281</v>
      </c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8"/>
    </row>
    <row r="6" spans="1:19" ht="19.5" customHeight="1">
      <c r="A6" s="179" t="s">
        <v>168</v>
      </c>
      <c r="B6" s="179"/>
      <c r="C6" s="58"/>
      <c r="D6" s="60" t="s">
        <v>169</v>
      </c>
      <c r="E6" s="114">
        <f>SUM(E7)</f>
        <v>147</v>
      </c>
      <c r="F6" s="114">
        <f>SUM(F7)</f>
        <v>0</v>
      </c>
      <c r="G6" s="400">
        <f>SUM(G7)</f>
        <v>0</v>
      </c>
      <c r="H6" s="400"/>
      <c r="I6" s="114"/>
      <c r="J6" s="114"/>
      <c r="K6" s="114"/>
      <c r="L6" s="114"/>
      <c r="M6" s="114"/>
      <c r="N6" s="114"/>
      <c r="O6" s="114"/>
      <c r="P6" s="114"/>
      <c r="Q6" s="114"/>
      <c r="R6" s="266"/>
      <c r="S6" s="141"/>
    </row>
    <row r="7" spans="1:19" ht="16.5" customHeight="1">
      <c r="A7" s="46"/>
      <c r="B7" s="45" t="s">
        <v>276</v>
      </c>
      <c r="C7" s="46"/>
      <c r="D7" s="47" t="s">
        <v>151</v>
      </c>
      <c r="E7" s="110">
        <f>SUM(E8)</f>
        <v>147</v>
      </c>
      <c r="F7" s="110">
        <v>0</v>
      </c>
      <c r="G7" s="409">
        <v>0</v>
      </c>
      <c r="H7" s="409"/>
      <c r="I7" s="110"/>
      <c r="J7" s="110"/>
      <c r="K7" s="110"/>
      <c r="L7" s="110"/>
      <c r="M7" s="110"/>
      <c r="N7" s="110"/>
      <c r="O7" s="110"/>
      <c r="P7" s="110"/>
      <c r="Q7" s="110"/>
      <c r="R7" s="135"/>
      <c r="S7" s="142"/>
    </row>
    <row r="8" spans="1:19" ht="37.5" customHeight="1">
      <c r="A8" s="46"/>
      <c r="B8" s="45"/>
      <c r="C8" s="48">
        <v>2010</v>
      </c>
      <c r="D8" s="49" t="s">
        <v>433</v>
      </c>
      <c r="E8" s="170">
        <v>147</v>
      </c>
      <c r="F8" s="111">
        <v>0</v>
      </c>
      <c r="G8" s="410">
        <v>0</v>
      </c>
      <c r="H8" s="410"/>
      <c r="I8" s="110"/>
      <c r="J8" s="111"/>
      <c r="K8" s="111"/>
      <c r="L8" s="111"/>
      <c r="M8" s="111"/>
      <c r="N8" s="111"/>
      <c r="O8" s="111"/>
      <c r="P8" s="111"/>
      <c r="Q8" s="111"/>
      <c r="R8" s="136"/>
      <c r="S8" s="143"/>
    </row>
    <row r="9" spans="1:19" ht="18.75" customHeight="1">
      <c r="A9" s="58">
        <v>600</v>
      </c>
      <c r="B9" s="179"/>
      <c r="C9" s="180"/>
      <c r="D9" s="181" t="s">
        <v>171</v>
      </c>
      <c r="E9" s="134">
        <f>SUM(E10)</f>
        <v>644387</v>
      </c>
      <c r="F9" s="134">
        <f>SUM(F10)</f>
        <v>0</v>
      </c>
      <c r="G9" s="401">
        <f>SUM(G10)</f>
        <v>0</v>
      </c>
      <c r="H9" s="401"/>
      <c r="I9" s="114"/>
      <c r="J9" s="134"/>
      <c r="K9" s="134"/>
      <c r="L9" s="134"/>
      <c r="M9" s="134"/>
      <c r="N9" s="134"/>
      <c r="O9" s="134"/>
      <c r="P9" s="134"/>
      <c r="Q9" s="134"/>
      <c r="R9" s="267"/>
      <c r="S9" s="144"/>
    </row>
    <row r="10" spans="1:19" ht="20.25" customHeight="1">
      <c r="A10" s="46"/>
      <c r="B10" s="45">
        <v>60016</v>
      </c>
      <c r="C10" s="48"/>
      <c r="D10" s="99" t="s">
        <v>172</v>
      </c>
      <c r="E10" s="324">
        <f>SUM(E11:E13)</f>
        <v>644387</v>
      </c>
      <c r="F10" s="324">
        <f>SUM(F11:F13)</f>
        <v>0</v>
      </c>
      <c r="G10" s="411">
        <f>SUM(G11:G13)</f>
        <v>0</v>
      </c>
      <c r="H10" s="411"/>
      <c r="I10" s="110"/>
      <c r="J10" s="182"/>
      <c r="K10" s="182"/>
      <c r="L10" s="182"/>
      <c r="M10" s="182"/>
      <c r="N10" s="182"/>
      <c r="O10" s="182"/>
      <c r="P10" s="182"/>
      <c r="Q10" s="182"/>
      <c r="R10" s="224"/>
      <c r="S10" s="143"/>
    </row>
    <row r="11" spans="1:19" ht="45" customHeight="1">
      <c r="A11" s="154"/>
      <c r="B11" s="323"/>
      <c r="C11" s="48">
        <v>6208</v>
      </c>
      <c r="D11" s="92" t="s">
        <v>406</v>
      </c>
      <c r="E11" s="164">
        <v>363355</v>
      </c>
      <c r="F11" s="182">
        <v>0</v>
      </c>
      <c r="G11" s="412">
        <v>0</v>
      </c>
      <c r="H11" s="412"/>
      <c r="I11" s="313"/>
      <c r="J11" s="182"/>
      <c r="K11" s="182"/>
      <c r="L11" s="182"/>
      <c r="M11" s="182"/>
      <c r="N11" s="182"/>
      <c r="O11" s="182"/>
      <c r="P11" s="182"/>
      <c r="Q11" s="182"/>
      <c r="R11" s="224"/>
      <c r="S11" s="143"/>
    </row>
    <row r="12" spans="1:19" ht="35.25" customHeight="1">
      <c r="A12" s="154"/>
      <c r="B12" s="323"/>
      <c r="C12" s="48">
        <v>6298</v>
      </c>
      <c r="D12" s="92" t="s">
        <v>407</v>
      </c>
      <c r="E12" s="164">
        <v>0</v>
      </c>
      <c r="F12" s="182">
        <v>0</v>
      </c>
      <c r="G12" s="412">
        <v>0</v>
      </c>
      <c r="H12" s="412"/>
      <c r="I12" s="313"/>
      <c r="J12" s="182"/>
      <c r="K12" s="182"/>
      <c r="L12" s="182"/>
      <c r="M12" s="182"/>
      <c r="N12" s="182"/>
      <c r="O12" s="182"/>
      <c r="P12" s="182"/>
      <c r="Q12" s="182"/>
      <c r="R12" s="224"/>
      <c r="S12" s="143"/>
    </row>
    <row r="13" spans="1:19" ht="39" customHeight="1">
      <c r="A13" s="154"/>
      <c r="B13" s="323"/>
      <c r="C13" s="48">
        <v>6330</v>
      </c>
      <c r="D13" s="57" t="s">
        <v>408</v>
      </c>
      <c r="E13" s="325">
        <v>281032</v>
      </c>
      <c r="F13" s="182">
        <v>0</v>
      </c>
      <c r="G13" s="412">
        <v>0</v>
      </c>
      <c r="H13" s="412"/>
      <c r="I13" s="313"/>
      <c r="J13" s="182"/>
      <c r="K13" s="182"/>
      <c r="L13" s="182"/>
      <c r="M13" s="182"/>
      <c r="N13" s="182"/>
      <c r="O13" s="182"/>
      <c r="P13" s="182"/>
      <c r="Q13" s="182"/>
      <c r="R13" s="224"/>
      <c r="S13" s="143"/>
    </row>
    <row r="14" spans="1:19" ht="16.5" customHeight="1">
      <c r="A14" s="58">
        <v>700</v>
      </c>
      <c r="B14" s="58"/>
      <c r="C14" s="58"/>
      <c r="D14" s="60" t="s">
        <v>97</v>
      </c>
      <c r="E14" s="114">
        <f>SUM(E15)</f>
        <v>762430</v>
      </c>
      <c r="F14" s="114">
        <f>SUM(F15)</f>
        <v>926100</v>
      </c>
      <c r="G14" s="400">
        <f>SUM(G15)</f>
        <v>0</v>
      </c>
      <c r="H14" s="400"/>
      <c r="I14" s="114"/>
      <c r="J14" s="114"/>
      <c r="K14" s="114"/>
      <c r="L14" s="114"/>
      <c r="M14" s="114"/>
      <c r="N14" s="114"/>
      <c r="O14" s="114"/>
      <c r="P14" s="114"/>
      <c r="Q14" s="114"/>
      <c r="R14" s="266"/>
      <c r="S14" s="141"/>
    </row>
    <row r="15" spans="1:19" ht="21" customHeight="1">
      <c r="A15" s="50"/>
      <c r="B15" s="50">
        <v>70005</v>
      </c>
      <c r="C15" s="50"/>
      <c r="D15" s="51" t="s">
        <v>98</v>
      </c>
      <c r="E15" s="112">
        <f>SUM(E16:E21)</f>
        <v>762430</v>
      </c>
      <c r="F15" s="112">
        <f>SUM(F16:F21)</f>
        <v>926100</v>
      </c>
      <c r="G15" s="413">
        <f>SUM(G16:G21)</f>
        <v>0</v>
      </c>
      <c r="H15" s="413"/>
      <c r="I15" s="110"/>
      <c r="J15" s="214"/>
      <c r="K15" s="214"/>
      <c r="L15" s="214"/>
      <c r="M15" s="112"/>
      <c r="N15" s="112"/>
      <c r="O15" s="214"/>
      <c r="P15" s="214"/>
      <c r="Q15" s="214"/>
      <c r="R15" s="225"/>
      <c r="S15" s="145"/>
    </row>
    <row r="16" spans="1:19" ht="26.25" customHeight="1">
      <c r="A16" s="52"/>
      <c r="B16" s="52"/>
      <c r="C16" s="53" t="s">
        <v>99</v>
      </c>
      <c r="D16" s="54" t="s">
        <v>100</v>
      </c>
      <c r="E16" s="167">
        <v>50000</v>
      </c>
      <c r="F16" s="113">
        <v>50100</v>
      </c>
      <c r="G16" s="414">
        <v>0</v>
      </c>
      <c r="H16" s="414"/>
      <c r="I16" s="110"/>
      <c r="J16" s="215"/>
      <c r="K16" s="215"/>
      <c r="L16" s="215"/>
      <c r="M16" s="113"/>
      <c r="N16" s="113"/>
      <c r="O16" s="215"/>
      <c r="P16" s="215"/>
      <c r="Q16" s="215"/>
      <c r="R16" s="226"/>
      <c r="S16" s="145"/>
    </row>
    <row r="17" spans="1:19" ht="41.25" customHeight="1">
      <c r="A17" s="52"/>
      <c r="B17" s="52"/>
      <c r="C17" s="53" t="s">
        <v>101</v>
      </c>
      <c r="D17" s="54" t="s">
        <v>319</v>
      </c>
      <c r="E17" s="167">
        <v>100000</v>
      </c>
      <c r="F17" s="113">
        <v>98000</v>
      </c>
      <c r="G17" s="414">
        <v>0</v>
      </c>
      <c r="H17" s="414"/>
      <c r="I17" s="110"/>
      <c r="J17" s="215"/>
      <c r="K17" s="215"/>
      <c r="L17" s="215"/>
      <c r="M17" s="113"/>
      <c r="N17" s="113"/>
      <c r="O17" s="215"/>
      <c r="P17" s="215"/>
      <c r="Q17" s="215"/>
      <c r="R17" s="226"/>
      <c r="S17" s="145" t="s">
        <v>78</v>
      </c>
    </row>
    <row r="18" spans="1:19" ht="24.75" customHeight="1">
      <c r="A18" s="52"/>
      <c r="B18" s="52"/>
      <c r="C18" s="55" t="s">
        <v>164</v>
      </c>
      <c r="D18" s="56" t="s">
        <v>300</v>
      </c>
      <c r="E18" s="326">
        <v>20000</v>
      </c>
      <c r="F18" s="113">
        <v>18000</v>
      </c>
      <c r="G18" s="414">
        <v>0</v>
      </c>
      <c r="H18" s="414"/>
      <c r="I18" s="110"/>
      <c r="J18" s="215"/>
      <c r="K18" s="215"/>
      <c r="L18" s="215"/>
      <c r="M18" s="113"/>
      <c r="N18" s="113"/>
      <c r="O18" s="215"/>
      <c r="P18" s="215"/>
      <c r="Q18" s="215"/>
      <c r="R18" s="226"/>
      <c r="S18" s="145"/>
    </row>
    <row r="19" spans="1:19" ht="24" customHeight="1">
      <c r="A19" s="52"/>
      <c r="B19" s="52"/>
      <c r="C19" s="53" t="s">
        <v>102</v>
      </c>
      <c r="D19" s="54" t="s">
        <v>103</v>
      </c>
      <c r="E19" s="167">
        <v>500000</v>
      </c>
      <c r="F19" s="113">
        <v>750000</v>
      </c>
      <c r="G19" s="414">
        <v>0</v>
      </c>
      <c r="H19" s="414"/>
      <c r="I19" s="110"/>
      <c r="J19" s="215"/>
      <c r="K19" s="215"/>
      <c r="L19" s="215"/>
      <c r="M19" s="113"/>
      <c r="N19" s="113"/>
      <c r="O19" s="215"/>
      <c r="P19" s="215"/>
      <c r="Q19" s="215"/>
      <c r="R19" s="226"/>
      <c r="S19" s="145"/>
    </row>
    <row r="20" spans="1:19" ht="16.5" customHeight="1">
      <c r="A20" s="52"/>
      <c r="B20" s="52"/>
      <c r="C20" s="53" t="s">
        <v>104</v>
      </c>
      <c r="D20" s="54" t="s">
        <v>105</v>
      </c>
      <c r="E20" s="167">
        <v>10000</v>
      </c>
      <c r="F20" s="113">
        <v>10000</v>
      </c>
      <c r="G20" s="414">
        <v>0</v>
      </c>
      <c r="H20" s="414"/>
      <c r="I20" s="110"/>
      <c r="J20" s="215"/>
      <c r="K20" s="215"/>
      <c r="L20" s="215"/>
      <c r="M20" s="113"/>
      <c r="N20" s="113"/>
      <c r="O20" s="215"/>
      <c r="P20" s="215"/>
      <c r="Q20" s="215"/>
      <c r="R20" s="226"/>
      <c r="S20" s="145"/>
    </row>
    <row r="21" spans="1:19" ht="16.5" customHeight="1">
      <c r="A21" s="52"/>
      <c r="B21" s="52"/>
      <c r="C21" s="53" t="s">
        <v>152</v>
      </c>
      <c r="D21" s="57" t="s">
        <v>165</v>
      </c>
      <c r="E21" s="170">
        <v>82430</v>
      </c>
      <c r="F21" s="113">
        <v>0</v>
      </c>
      <c r="G21" s="414">
        <v>0</v>
      </c>
      <c r="H21" s="414"/>
      <c r="I21" s="110"/>
      <c r="J21" s="215"/>
      <c r="K21" s="215"/>
      <c r="L21" s="215"/>
      <c r="M21" s="113"/>
      <c r="N21" s="113"/>
      <c r="O21" s="215"/>
      <c r="P21" s="215"/>
      <c r="Q21" s="215"/>
      <c r="R21" s="226"/>
      <c r="S21" s="145"/>
    </row>
    <row r="22" spans="1:19" ht="16.5" customHeight="1">
      <c r="A22" s="58">
        <v>710</v>
      </c>
      <c r="B22" s="58"/>
      <c r="C22" s="59"/>
      <c r="D22" s="60" t="s">
        <v>106</v>
      </c>
      <c r="E22" s="114">
        <f>SUM(E23)</f>
        <v>50000</v>
      </c>
      <c r="F22" s="114">
        <f>SUM(F23)</f>
        <v>63000</v>
      </c>
      <c r="G22" s="400">
        <f>SUM(G23)</f>
        <v>3000</v>
      </c>
      <c r="H22" s="400"/>
      <c r="I22" s="114"/>
      <c r="J22" s="114"/>
      <c r="K22" s="114"/>
      <c r="L22" s="114"/>
      <c r="M22" s="114"/>
      <c r="N22" s="114"/>
      <c r="O22" s="114"/>
      <c r="P22" s="114"/>
      <c r="Q22" s="114"/>
      <c r="R22" s="266"/>
      <c r="S22" s="146"/>
    </row>
    <row r="23" spans="1:19" ht="16.5" customHeight="1">
      <c r="A23" s="50"/>
      <c r="B23" s="50">
        <v>71035</v>
      </c>
      <c r="C23" s="61"/>
      <c r="D23" s="51" t="s">
        <v>107</v>
      </c>
      <c r="E23" s="112">
        <f>SUM(E24:E26)</f>
        <v>50000</v>
      </c>
      <c r="F23" s="112">
        <f>SUM(F24:F26)</f>
        <v>63000</v>
      </c>
      <c r="G23" s="413">
        <f>SUM(G24:G26)</f>
        <v>3000</v>
      </c>
      <c r="H23" s="413"/>
      <c r="I23" s="110"/>
      <c r="J23" s="214"/>
      <c r="K23" s="214"/>
      <c r="L23" s="214"/>
      <c r="M23" s="112"/>
      <c r="N23" s="112"/>
      <c r="O23" s="214"/>
      <c r="P23" s="214"/>
      <c r="Q23" s="214"/>
      <c r="R23" s="225"/>
      <c r="S23" s="145"/>
    </row>
    <row r="24" spans="1:19" ht="16.5" customHeight="1">
      <c r="A24" s="50"/>
      <c r="B24" s="50"/>
      <c r="C24" s="62" t="s">
        <v>108</v>
      </c>
      <c r="D24" s="57" t="s">
        <v>109</v>
      </c>
      <c r="E24" s="170">
        <v>32000</v>
      </c>
      <c r="F24" s="115">
        <v>50000</v>
      </c>
      <c r="G24" s="415">
        <v>0</v>
      </c>
      <c r="H24" s="415"/>
      <c r="I24" s="110"/>
      <c r="J24" s="216"/>
      <c r="K24" s="216"/>
      <c r="L24" s="216"/>
      <c r="M24" s="115"/>
      <c r="N24" s="115"/>
      <c r="O24" s="216"/>
      <c r="P24" s="216"/>
      <c r="Q24" s="216"/>
      <c r="R24" s="227"/>
      <c r="S24" s="145"/>
    </row>
    <row r="25" spans="1:19" ht="16.5" customHeight="1">
      <c r="A25" s="50"/>
      <c r="B25" s="50"/>
      <c r="C25" s="63" t="s">
        <v>152</v>
      </c>
      <c r="D25" s="57" t="s">
        <v>165</v>
      </c>
      <c r="E25" s="170">
        <v>15000</v>
      </c>
      <c r="F25" s="115">
        <v>10000</v>
      </c>
      <c r="G25" s="415">
        <v>0</v>
      </c>
      <c r="H25" s="415"/>
      <c r="I25" s="110"/>
      <c r="J25" s="216"/>
      <c r="K25" s="216"/>
      <c r="L25" s="216"/>
      <c r="M25" s="115"/>
      <c r="N25" s="115"/>
      <c r="O25" s="216"/>
      <c r="P25" s="216"/>
      <c r="Q25" s="216"/>
      <c r="R25" s="227"/>
      <c r="S25" s="145"/>
    </row>
    <row r="26" spans="1:19" ht="37.5" customHeight="1">
      <c r="A26" s="50"/>
      <c r="B26" s="50"/>
      <c r="C26" s="62" t="s">
        <v>283</v>
      </c>
      <c r="D26" s="57" t="s">
        <v>409</v>
      </c>
      <c r="E26" s="170">
        <v>3000</v>
      </c>
      <c r="F26" s="115">
        <v>3000</v>
      </c>
      <c r="G26" s="415">
        <v>3000</v>
      </c>
      <c r="H26" s="415"/>
      <c r="I26" s="110"/>
      <c r="J26" s="216"/>
      <c r="K26" s="216"/>
      <c r="L26" s="216"/>
      <c r="M26" s="115"/>
      <c r="N26" s="115"/>
      <c r="O26" s="216"/>
      <c r="P26" s="216"/>
      <c r="Q26" s="216"/>
      <c r="R26" s="227"/>
      <c r="S26" s="145"/>
    </row>
    <row r="27" spans="1:19" ht="16.5" customHeight="1">
      <c r="A27" s="58">
        <v>750</v>
      </c>
      <c r="B27" s="58"/>
      <c r="C27" s="58"/>
      <c r="D27" s="60" t="s">
        <v>110</v>
      </c>
      <c r="E27" s="114">
        <f>SUM(E31+E28+E34)</f>
        <v>187125</v>
      </c>
      <c r="F27" s="114">
        <f>SUM(F31+F28)</f>
        <v>178289</v>
      </c>
      <c r="G27" s="400">
        <f>SUM(G31+G28)</f>
        <v>156200</v>
      </c>
      <c r="H27" s="400"/>
      <c r="I27" s="114"/>
      <c r="J27" s="114"/>
      <c r="K27" s="114"/>
      <c r="L27" s="114"/>
      <c r="M27" s="114"/>
      <c r="N27" s="114"/>
      <c r="O27" s="114"/>
      <c r="P27" s="114"/>
      <c r="Q27" s="114"/>
      <c r="R27" s="266"/>
      <c r="S27" s="146"/>
    </row>
    <row r="28" spans="1:19" ht="16.5" customHeight="1">
      <c r="A28" s="65"/>
      <c r="B28" s="64">
        <v>75011</v>
      </c>
      <c r="C28" s="65"/>
      <c r="D28" s="66" t="s">
        <v>111</v>
      </c>
      <c r="E28" s="116">
        <f>SUM(E29:E30)</f>
        <v>156600</v>
      </c>
      <c r="F28" s="116">
        <f>SUM(F29:F30)</f>
        <v>156265</v>
      </c>
      <c r="G28" s="416">
        <f>SUM(G29:G30)</f>
        <v>156200</v>
      </c>
      <c r="H28" s="416"/>
      <c r="I28" s="110"/>
      <c r="J28" s="217"/>
      <c r="K28" s="217"/>
      <c r="L28" s="217"/>
      <c r="M28" s="116"/>
      <c r="N28" s="116"/>
      <c r="O28" s="217"/>
      <c r="P28" s="217"/>
      <c r="Q28" s="217"/>
      <c r="R28" s="228"/>
      <c r="S28" s="145"/>
    </row>
    <row r="29" spans="1:19" ht="42.75" customHeight="1">
      <c r="A29" s="65"/>
      <c r="B29" s="65"/>
      <c r="C29" s="53" t="s">
        <v>284</v>
      </c>
      <c r="D29" s="49" t="s">
        <v>405</v>
      </c>
      <c r="E29" s="113">
        <v>155900</v>
      </c>
      <c r="F29" s="113">
        <v>156200</v>
      </c>
      <c r="G29" s="414">
        <v>156200</v>
      </c>
      <c r="H29" s="414"/>
      <c r="I29" s="110"/>
      <c r="J29" s="215"/>
      <c r="K29" s="215"/>
      <c r="L29" s="215"/>
      <c r="M29" s="113"/>
      <c r="N29" s="113"/>
      <c r="O29" s="215"/>
      <c r="P29" s="215"/>
      <c r="Q29" s="215"/>
      <c r="R29" s="226"/>
      <c r="S29" s="147"/>
    </row>
    <row r="30" spans="1:19" ht="26.25" customHeight="1">
      <c r="A30" s="65"/>
      <c r="B30" s="65"/>
      <c r="C30" s="53" t="s">
        <v>285</v>
      </c>
      <c r="D30" s="67" t="s">
        <v>410</v>
      </c>
      <c r="E30" s="113">
        <v>700</v>
      </c>
      <c r="F30" s="215">
        <v>65</v>
      </c>
      <c r="G30" s="414">
        <v>0</v>
      </c>
      <c r="H30" s="414"/>
      <c r="I30" s="110"/>
      <c r="J30" s="215"/>
      <c r="K30" s="215"/>
      <c r="L30" s="215"/>
      <c r="M30" s="113"/>
      <c r="N30" s="113"/>
      <c r="O30" s="215"/>
      <c r="P30" s="215"/>
      <c r="Q30" s="215"/>
      <c r="R30" s="226"/>
      <c r="S30" s="145"/>
    </row>
    <row r="31" spans="1:19" ht="19.5" customHeight="1">
      <c r="A31" s="52"/>
      <c r="B31" s="64">
        <v>75023</v>
      </c>
      <c r="C31" s="64"/>
      <c r="D31" s="66" t="s">
        <v>112</v>
      </c>
      <c r="E31" s="116">
        <f>SUM(E32:E33)</f>
        <v>21400</v>
      </c>
      <c r="F31" s="116">
        <f>SUM(F32:F33)</f>
        <v>22024</v>
      </c>
      <c r="G31" s="416">
        <f>SUM(G32:G33)</f>
        <v>0</v>
      </c>
      <c r="H31" s="416"/>
      <c r="I31" s="110"/>
      <c r="J31" s="217"/>
      <c r="K31" s="217"/>
      <c r="L31" s="217"/>
      <c r="M31" s="116"/>
      <c r="N31" s="116"/>
      <c r="O31" s="217"/>
      <c r="P31" s="217"/>
      <c r="Q31" s="217"/>
      <c r="R31" s="228"/>
      <c r="S31" s="145"/>
    </row>
    <row r="32" spans="1:19" ht="16.5" customHeight="1">
      <c r="A32" s="52"/>
      <c r="B32" s="52"/>
      <c r="C32" s="53" t="s">
        <v>104</v>
      </c>
      <c r="D32" s="54" t="s">
        <v>105</v>
      </c>
      <c r="E32" s="113">
        <v>400</v>
      </c>
      <c r="F32" s="113">
        <v>400</v>
      </c>
      <c r="G32" s="414">
        <v>0</v>
      </c>
      <c r="H32" s="414"/>
      <c r="I32" s="110"/>
      <c r="J32" s="215"/>
      <c r="K32" s="215"/>
      <c r="L32" s="215"/>
      <c r="M32" s="113"/>
      <c r="N32" s="113"/>
      <c r="O32" s="215"/>
      <c r="P32" s="215"/>
      <c r="Q32" s="215"/>
      <c r="R32" s="226"/>
      <c r="S32" s="145"/>
    </row>
    <row r="33" spans="1:19" ht="16.5" customHeight="1">
      <c r="A33" s="52"/>
      <c r="B33" s="52"/>
      <c r="C33" s="55" t="s">
        <v>152</v>
      </c>
      <c r="D33" s="54" t="s">
        <v>153</v>
      </c>
      <c r="E33" s="113">
        <v>21000</v>
      </c>
      <c r="F33" s="113">
        <v>21624</v>
      </c>
      <c r="G33" s="414">
        <v>0</v>
      </c>
      <c r="H33" s="414"/>
      <c r="I33" s="110"/>
      <c r="J33" s="215"/>
      <c r="K33" s="215"/>
      <c r="L33" s="215"/>
      <c r="M33" s="113"/>
      <c r="N33" s="113"/>
      <c r="O33" s="215"/>
      <c r="P33" s="215"/>
      <c r="Q33" s="215"/>
      <c r="R33" s="226"/>
      <c r="S33" s="145"/>
    </row>
    <row r="34" spans="1:19" ht="16.5" customHeight="1">
      <c r="A34" s="52"/>
      <c r="B34" s="64">
        <v>75056</v>
      </c>
      <c r="C34" s="64"/>
      <c r="D34" s="66" t="s">
        <v>380</v>
      </c>
      <c r="E34" s="116">
        <f>SUM(E35)</f>
        <v>9125</v>
      </c>
      <c r="F34" s="116">
        <f>SUM(F35)</f>
        <v>0</v>
      </c>
      <c r="G34" s="416">
        <f>SUM(G35)</f>
        <v>0</v>
      </c>
      <c r="H34" s="416"/>
      <c r="I34" s="110"/>
      <c r="J34" s="217"/>
      <c r="K34" s="217"/>
      <c r="L34" s="217"/>
      <c r="M34" s="116"/>
      <c r="N34" s="116"/>
      <c r="O34" s="217"/>
      <c r="P34" s="217"/>
      <c r="Q34" s="217"/>
      <c r="R34" s="228"/>
      <c r="S34" s="145"/>
    </row>
    <row r="35" spans="1:19" ht="35.25" customHeight="1">
      <c r="A35" s="52"/>
      <c r="B35" s="52"/>
      <c r="C35" s="53" t="s">
        <v>284</v>
      </c>
      <c r="D35" s="49" t="s">
        <v>405</v>
      </c>
      <c r="E35" s="113">
        <v>9125</v>
      </c>
      <c r="F35" s="113">
        <v>0</v>
      </c>
      <c r="G35" s="414">
        <v>0</v>
      </c>
      <c r="H35" s="414"/>
      <c r="I35" s="110"/>
      <c r="J35" s="215"/>
      <c r="K35" s="215"/>
      <c r="L35" s="215"/>
      <c r="M35" s="113"/>
      <c r="N35" s="113"/>
      <c r="O35" s="215"/>
      <c r="P35" s="215"/>
      <c r="Q35" s="215"/>
      <c r="R35" s="226"/>
      <c r="S35" s="145"/>
    </row>
    <row r="36" spans="1:19" ht="25.5" customHeight="1">
      <c r="A36" s="105">
        <v>751</v>
      </c>
      <c r="B36" s="68"/>
      <c r="C36" s="69"/>
      <c r="D36" s="104" t="s">
        <v>287</v>
      </c>
      <c r="E36" s="117">
        <f>SUM(E37+E39)</f>
        <v>43283</v>
      </c>
      <c r="F36" s="117">
        <f>SUM(F37+F39)</f>
        <v>2300</v>
      </c>
      <c r="G36" s="402">
        <f>SUM(G37+G39)</f>
        <v>2300</v>
      </c>
      <c r="H36" s="402"/>
      <c r="I36" s="114"/>
      <c r="J36" s="117"/>
      <c r="K36" s="117"/>
      <c r="L36" s="117"/>
      <c r="M36" s="117"/>
      <c r="N36" s="117"/>
      <c r="O36" s="117"/>
      <c r="P36" s="117"/>
      <c r="Q36" s="117"/>
      <c r="R36" s="268"/>
      <c r="S36" s="146"/>
    </row>
    <row r="37" spans="1:19" ht="18.75" customHeight="1">
      <c r="A37" s="52"/>
      <c r="B37" s="96">
        <v>75101</v>
      </c>
      <c r="C37" s="98"/>
      <c r="D37" s="97" t="s">
        <v>286</v>
      </c>
      <c r="E37" s="118">
        <f>SUM(E38)</f>
        <v>2350</v>
      </c>
      <c r="F37" s="118">
        <f>SUM(F38)</f>
        <v>2300</v>
      </c>
      <c r="G37" s="417">
        <f>SUM(G38)</f>
        <v>2300</v>
      </c>
      <c r="H37" s="417"/>
      <c r="I37" s="110"/>
      <c r="J37" s="218"/>
      <c r="K37" s="218"/>
      <c r="L37" s="218"/>
      <c r="M37" s="118"/>
      <c r="N37" s="118"/>
      <c r="O37" s="218"/>
      <c r="P37" s="218"/>
      <c r="Q37" s="218"/>
      <c r="R37" s="229"/>
      <c r="S37" s="148"/>
    </row>
    <row r="38" spans="1:19" ht="40.5" customHeight="1">
      <c r="A38" s="52"/>
      <c r="B38" s="96"/>
      <c r="C38" s="53" t="s">
        <v>284</v>
      </c>
      <c r="D38" s="49" t="s">
        <v>405</v>
      </c>
      <c r="E38" s="113">
        <v>2350</v>
      </c>
      <c r="F38" s="113">
        <v>2300</v>
      </c>
      <c r="G38" s="414">
        <v>2300</v>
      </c>
      <c r="H38" s="414"/>
      <c r="I38" s="110"/>
      <c r="J38" s="215"/>
      <c r="K38" s="215"/>
      <c r="L38" s="215"/>
      <c r="M38" s="113"/>
      <c r="N38" s="113"/>
      <c r="O38" s="215"/>
      <c r="P38" s="215"/>
      <c r="Q38" s="215"/>
      <c r="R38" s="226"/>
      <c r="S38" s="148"/>
    </row>
    <row r="39" spans="1:19" ht="16.5" customHeight="1">
      <c r="A39" s="52"/>
      <c r="B39" s="96">
        <v>75107</v>
      </c>
      <c r="C39" s="53"/>
      <c r="D39" s="99" t="s">
        <v>381</v>
      </c>
      <c r="E39" s="118">
        <f>SUM(E40)</f>
        <v>40933</v>
      </c>
      <c r="F39" s="118">
        <f>SUM(F40)</f>
        <v>0</v>
      </c>
      <c r="G39" s="417">
        <f>SUM(G40)</f>
        <v>0</v>
      </c>
      <c r="H39" s="417"/>
      <c r="I39" s="110"/>
      <c r="J39" s="218"/>
      <c r="K39" s="218"/>
      <c r="L39" s="218"/>
      <c r="M39" s="118"/>
      <c r="N39" s="118"/>
      <c r="O39" s="218"/>
      <c r="P39" s="218"/>
      <c r="Q39" s="218"/>
      <c r="R39" s="229"/>
      <c r="S39" s="148"/>
    </row>
    <row r="40" spans="1:19" ht="39.75" customHeight="1">
      <c r="A40" s="52"/>
      <c r="B40" s="96"/>
      <c r="C40" s="53" t="s">
        <v>284</v>
      </c>
      <c r="D40" s="49" t="s">
        <v>405</v>
      </c>
      <c r="E40" s="113">
        <v>40933</v>
      </c>
      <c r="F40" s="113">
        <v>0</v>
      </c>
      <c r="G40" s="414">
        <v>0</v>
      </c>
      <c r="H40" s="414"/>
      <c r="I40" s="110"/>
      <c r="J40" s="215"/>
      <c r="K40" s="215"/>
      <c r="L40" s="215"/>
      <c r="M40" s="113"/>
      <c r="N40" s="113"/>
      <c r="O40" s="215"/>
      <c r="P40" s="215"/>
      <c r="Q40" s="215"/>
      <c r="R40" s="226"/>
      <c r="S40" s="148"/>
    </row>
    <row r="41" spans="1:19" ht="16.5" customHeight="1">
      <c r="A41" s="105">
        <v>754</v>
      </c>
      <c r="B41" s="105"/>
      <c r="C41" s="69"/>
      <c r="D41" s="451" t="s">
        <v>302</v>
      </c>
      <c r="E41" s="117">
        <f aca="true" t="shared" si="0" ref="E41:G42">SUM(E42)</f>
        <v>3000</v>
      </c>
      <c r="F41" s="117">
        <f t="shared" si="0"/>
        <v>0</v>
      </c>
      <c r="G41" s="402">
        <f t="shared" si="0"/>
        <v>0</v>
      </c>
      <c r="H41" s="402"/>
      <c r="I41" s="114"/>
      <c r="J41" s="117"/>
      <c r="K41" s="117"/>
      <c r="L41" s="117"/>
      <c r="M41" s="117"/>
      <c r="N41" s="117"/>
      <c r="O41" s="117"/>
      <c r="P41" s="117"/>
      <c r="Q41" s="117"/>
      <c r="R41" s="268"/>
      <c r="S41" s="141"/>
    </row>
    <row r="42" spans="1:19" ht="16.5" customHeight="1">
      <c r="A42" s="52"/>
      <c r="B42" s="96">
        <v>75412</v>
      </c>
      <c r="C42" s="53"/>
      <c r="D42" s="99" t="s">
        <v>301</v>
      </c>
      <c r="E42" s="118">
        <f>SUM(E43:E44)</f>
        <v>3000</v>
      </c>
      <c r="F42" s="118">
        <f t="shared" si="0"/>
        <v>0</v>
      </c>
      <c r="G42" s="417">
        <f t="shared" si="0"/>
        <v>0</v>
      </c>
      <c r="H42" s="417"/>
      <c r="I42" s="110"/>
      <c r="J42" s="218"/>
      <c r="K42" s="218"/>
      <c r="L42" s="218"/>
      <c r="M42" s="118"/>
      <c r="N42" s="118"/>
      <c r="O42" s="218"/>
      <c r="P42" s="218"/>
      <c r="Q42" s="218"/>
      <c r="R42" s="229"/>
      <c r="S42" s="148"/>
    </row>
    <row r="43" spans="1:19" ht="30" customHeight="1">
      <c r="A43" s="52"/>
      <c r="B43" s="96"/>
      <c r="C43" s="53" t="s">
        <v>297</v>
      </c>
      <c r="D43" s="57" t="s">
        <v>411</v>
      </c>
      <c r="E43" s="119">
        <v>1500</v>
      </c>
      <c r="F43" s="119">
        <v>0</v>
      </c>
      <c r="G43" s="418">
        <v>0</v>
      </c>
      <c r="H43" s="418"/>
      <c r="I43" s="110"/>
      <c r="J43" s="219"/>
      <c r="K43" s="219"/>
      <c r="L43" s="219"/>
      <c r="M43" s="119"/>
      <c r="N43" s="119"/>
      <c r="O43" s="219"/>
      <c r="P43" s="219"/>
      <c r="Q43" s="219"/>
      <c r="R43" s="230"/>
      <c r="S43" s="148"/>
    </row>
    <row r="44" spans="1:19" ht="27" customHeight="1">
      <c r="A44" s="52"/>
      <c r="B44" s="96"/>
      <c r="C44" s="53" t="s">
        <v>369</v>
      </c>
      <c r="D44" s="57" t="s">
        <v>412</v>
      </c>
      <c r="E44" s="119">
        <v>1500</v>
      </c>
      <c r="F44" s="119">
        <v>0</v>
      </c>
      <c r="G44" s="418">
        <v>0</v>
      </c>
      <c r="H44" s="418"/>
      <c r="I44" s="110"/>
      <c r="J44" s="219"/>
      <c r="K44" s="219"/>
      <c r="L44" s="219"/>
      <c r="M44" s="119"/>
      <c r="N44" s="119"/>
      <c r="O44" s="219"/>
      <c r="P44" s="219"/>
      <c r="Q44" s="219"/>
      <c r="R44" s="230"/>
      <c r="S44" s="148"/>
    </row>
    <row r="45" spans="1:19" ht="33" customHeight="1">
      <c r="A45" s="58">
        <v>756</v>
      </c>
      <c r="B45" s="58"/>
      <c r="C45" s="58"/>
      <c r="D45" s="60" t="s">
        <v>115</v>
      </c>
      <c r="E45" s="120">
        <f>SUM(E46+E49+E57+E68+E73+E76)</f>
        <v>12011667</v>
      </c>
      <c r="F45" s="120">
        <f>SUM(F46+F49+F57+F68+F73+F76)</f>
        <v>14119327</v>
      </c>
      <c r="G45" s="403">
        <f>SUM(G46+G49+G57+G68+G73+G76)</f>
        <v>0</v>
      </c>
      <c r="H45" s="403"/>
      <c r="I45" s="114"/>
      <c r="J45" s="120"/>
      <c r="K45" s="120"/>
      <c r="L45" s="120"/>
      <c r="M45" s="120"/>
      <c r="N45" s="120"/>
      <c r="O45" s="120"/>
      <c r="P45" s="120"/>
      <c r="Q45" s="120"/>
      <c r="R45" s="269"/>
      <c r="S45" s="146"/>
    </row>
    <row r="46" spans="1:19" ht="24" customHeight="1">
      <c r="A46" s="46"/>
      <c r="B46" s="46">
        <v>75601</v>
      </c>
      <c r="C46" s="46"/>
      <c r="D46" s="107" t="s">
        <v>303</v>
      </c>
      <c r="E46" s="121">
        <f>SUM(E47:E48)</f>
        <v>19000</v>
      </c>
      <c r="F46" s="121">
        <f>SUM(F47:F48)</f>
        <v>18000</v>
      </c>
      <c r="G46" s="419">
        <f>SUM(G47:G48)</f>
        <v>0</v>
      </c>
      <c r="H46" s="419"/>
      <c r="I46" s="110"/>
      <c r="J46" s="121"/>
      <c r="K46" s="121"/>
      <c r="L46" s="121"/>
      <c r="M46" s="121"/>
      <c r="N46" s="121"/>
      <c r="O46" s="121"/>
      <c r="P46" s="121"/>
      <c r="Q46" s="121"/>
      <c r="R46" s="137"/>
      <c r="S46" s="145"/>
    </row>
    <row r="47" spans="1:19" ht="18" customHeight="1">
      <c r="A47" s="46"/>
      <c r="B47" s="46"/>
      <c r="C47" s="70" t="s">
        <v>298</v>
      </c>
      <c r="D47" s="67" t="s">
        <v>304</v>
      </c>
      <c r="E47" s="327">
        <v>18000</v>
      </c>
      <c r="F47" s="122">
        <v>17000</v>
      </c>
      <c r="G47" s="420">
        <v>0</v>
      </c>
      <c r="H47" s="420"/>
      <c r="I47" s="110"/>
      <c r="J47" s="122"/>
      <c r="K47" s="122"/>
      <c r="L47" s="122"/>
      <c r="M47" s="122"/>
      <c r="N47" s="122"/>
      <c r="O47" s="122"/>
      <c r="P47" s="122"/>
      <c r="Q47" s="122"/>
      <c r="R47" s="138"/>
      <c r="S47" s="145"/>
    </row>
    <row r="48" spans="1:19" ht="21" customHeight="1">
      <c r="A48" s="46"/>
      <c r="B48" s="46"/>
      <c r="C48" s="70" t="s">
        <v>124</v>
      </c>
      <c r="D48" s="67" t="s">
        <v>299</v>
      </c>
      <c r="E48" s="327">
        <v>1000</v>
      </c>
      <c r="F48" s="122">
        <v>1000</v>
      </c>
      <c r="G48" s="420">
        <v>0</v>
      </c>
      <c r="H48" s="420"/>
      <c r="I48" s="110"/>
      <c r="J48" s="122"/>
      <c r="K48" s="122"/>
      <c r="L48" s="122"/>
      <c r="M48" s="122"/>
      <c r="N48" s="122"/>
      <c r="O48" s="122"/>
      <c r="P48" s="122"/>
      <c r="Q48" s="122"/>
      <c r="R48" s="138"/>
      <c r="S48" s="145"/>
    </row>
    <row r="49" spans="1:19" ht="47.25" customHeight="1">
      <c r="A49" s="64"/>
      <c r="B49" s="64">
        <v>75615</v>
      </c>
      <c r="C49" s="46"/>
      <c r="D49" s="66" t="s">
        <v>320</v>
      </c>
      <c r="E49" s="123">
        <f>SUM(E50:E56)</f>
        <v>3869367</v>
      </c>
      <c r="F49" s="123">
        <f>SUM(F50:F56)</f>
        <v>4851665</v>
      </c>
      <c r="G49" s="421">
        <f>SUM(G50:G56)</f>
        <v>0</v>
      </c>
      <c r="H49" s="421"/>
      <c r="I49" s="110"/>
      <c r="J49" s="220"/>
      <c r="K49" s="220"/>
      <c r="L49" s="220"/>
      <c r="M49" s="123"/>
      <c r="N49" s="123"/>
      <c r="O49" s="220"/>
      <c r="P49" s="220"/>
      <c r="Q49" s="220"/>
      <c r="R49" s="231"/>
      <c r="S49" s="145"/>
    </row>
    <row r="50" spans="1:19" ht="16.5" customHeight="1">
      <c r="A50" s="52"/>
      <c r="B50" s="52"/>
      <c r="C50" s="53" t="s">
        <v>116</v>
      </c>
      <c r="D50" s="54" t="s">
        <v>117</v>
      </c>
      <c r="E50" s="124">
        <v>3428858</v>
      </c>
      <c r="F50" s="124">
        <v>4079307</v>
      </c>
      <c r="G50" s="422">
        <v>0</v>
      </c>
      <c r="H50" s="422"/>
      <c r="I50" s="110"/>
      <c r="J50" s="221"/>
      <c r="K50" s="221"/>
      <c r="L50" s="221"/>
      <c r="M50" s="124"/>
      <c r="N50" s="124"/>
      <c r="O50" s="221"/>
      <c r="P50" s="221"/>
      <c r="Q50" s="221"/>
      <c r="R50" s="232"/>
      <c r="S50" s="145"/>
    </row>
    <row r="51" spans="1:19" ht="16.5" customHeight="1">
      <c r="A51" s="52"/>
      <c r="B51" s="52"/>
      <c r="C51" s="53" t="s">
        <v>118</v>
      </c>
      <c r="D51" s="54" t="s">
        <v>119</v>
      </c>
      <c r="E51" s="124">
        <v>2500</v>
      </c>
      <c r="F51" s="124">
        <v>100</v>
      </c>
      <c r="G51" s="422">
        <v>0</v>
      </c>
      <c r="H51" s="422"/>
      <c r="I51" s="110"/>
      <c r="J51" s="221"/>
      <c r="K51" s="221"/>
      <c r="L51" s="221"/>
      <c r="M51" s="124"/>
      <c r="N51" s="124"/>
      <c r="O51" s="221"/>
      <c r="P51" s="221"/>
      <c r="Q51" s="221"/>
      <c r="R51" s="232"/>
      <c r="S51" s="145"/>
    </row>
    <row r="52" spans="1:19" ht="16.5" customHeight="1">
      <c r="A52" s="52"/>
      <c r="B52" s="52"/>
      <c r="C52" s="53" t="s">
        <v>120</v>
      </c>
      <c r="D52" s="54" t="s">
        <v>121</v>
      </c>
      <c r="E52" s="124">
        <v>0</v>
      </c>
      <c r="F52" s="124">
        <v>2600</v>
      </c>
      <c r="G52" s="422">
        <v>0</v>
      </c>
      <c r="H52" s="422"/>
      <c r="I52" s="110"/>
      <c r="J52" s="221"/>
      <c r="K52" s="221"/>
      <c r="L52" s="221"/>
      <c r="M52" s="124"/>
      <c r="N52" s="124"/>
      <c r="O52" s="221"/>
      <c r="P52" s="221"/>
      <c r="Q52" s="221"/>
      <c r="R52" s="232"/>
      <c r="S52" s="145"/>
    </row>
    <row r="53" spans="1:19" ht="16.5" customHeight="1">
      <c r="A53" s="50"/>
      <c r="B53" s="50"/>
      <c r="C53" s="62" t="s">
        <v>122</v>
      </c>
      <c r="D53" s="57" t="s">
        <v>123</v>
      </c>
      <c r="E53" s="125">
        <v>173000</v>
      </c>
      <c r="F53" s="125">
        <v>240000</v>
      </c>
      <c r="G53" s="423">
        <v>0</v>
      </c>
      <c r="H53" s="423"/>
      <c r="I53" s="110"/>
      <c r="J53" s="222"/>
      <c r="K53" s="222"/>
      <c r="L53" s="222"/>
      <c r="M53" s="125"/>
      <c r="N53" s="125"/>
      <c r="O53" s="222"/>
      <c r="P53" s="222"/>
      <c r="Q53" s="222"/>
      <c r="R53" s="233"/>
      <c r="S53" s="145"/>
    </row>
    <row r="54" spans="1:19" ht="16.5" customHeight="1">
      <c r="A54" s="50"/>
      <c r="B54" s="50"/>
      <c r="C54" s="62" t="s">
        <v>288</v>
      </c>
      <c r="D54" s="54" t="s">
        <v>413</v>
      </c>
      <c r="E54" s="115">
        <v>10000</v>
      </c>
      <c r="F54" s="115">
        <v>13500</v>
      </c>
      <c r="G54" s="415">
        <v>0</v>
      </c>
      <c r="H54" s="415"/>
      <c r="I54" s="110"/>
      <c r="J54" s="216"/>
      <c r="K54" s="216"/>
      <c r="L54" s="216"/>
      <c r="M54" s="115"/>
      <c r="N54" s="115"/>
      <c r="O54" s="216"/>
      <c r="P54" s="216"/>
      <c r="Q54" s="216"/>
      <c r="R54" s="227"/>
      <c r="S54" s="145"/>
    </row>
    <row r="55" spans="1:19" ht="16.5" customHeight="1">
      <c r="A55" s="52"/>
      <c r="B55" s="52"/>
      <c r="C55" s="55" t="s">
        <v>131</v>
      </c>
      <c r="D55" s="57" t="s">
        <v>132</v>
      </c>
      <c r="E55" s="124">
        <v>50</v>
      </c>
      <c r="F55" s="124">
        <v>50</v>
      </c>
      <c r="G55" s="422">
        <v>0</v>
      </c>
      <c r="H55" s="422"/>
      <c r="I55" s="110"/>
      <c r="J55" s="221"/>
      <c r="K55" s="221"/>
      <c r="L55" s="221"/>
      <c r="M55" s="124"/>
      <c r="N55" s="124"/>
      <c r="O55" s="221"/>
      <c r="P55" s="221"/>
      <c r="Q55" s="221"/>
      <c r="R55" s="232"/>
      <c r="S55" s="145"/>
    </row>
    <row r="56" spans="1:19" ht="19.5" customHeight="1">
      <c r="A56" s="52"/>
      <c r="B56" s="52"/>
      <c r="C56" s="53" t="s">
        <v>124</v>
      </c>
      <c r="D56" s="54" t="s">
        <v>125</v>
      </c>
      <c r="E56" s="124">
        <v>254959</v>
      </c>
      <c r="F56" s="124">
        <v>516108</v>
      </c>
      <c r="G56" s="422">
        <v>0</v>
      </c>
      <c r="H56" s="422"/>
      <c r="I56" s="110"/>
      <c r="J56" s="221"/>
      <c r="K56" s="221"/>
      <c r="L56" s="221"/>
      <c r="M56" s="124"/>
      <c r="N56" s="124"/>
      <c r="O56" s="221"/>
      <c r="P56" s="221"/>
      <c r="Q56" s="221"/>
      <c r="R56" s="232"/>
      <c r="S56" s="145"/>
    </row>
    <row r="57" spans="1:19" ht="42.75" customHeight="1">
      <c r="A57" s="64"/>
      <c r="B57" s="64">
        <v>75616</v>
      </c>
      <c r="C57" s="64"/>
      <c r="D57" s="66" t="s">
        <v>126</v>
      </c>
      <c r="E57" s="123">
        <f>SUM(E58:E67)</f>
        <v>2085200</v>
      </c>
      <c r="F57" s="123">
        <f>SUM(F58:F67)</f>
        <v>2220600</v>
      </c>
      <c r="G57" s="421">
        <f>SUM(G58:G67)</f>
        <v>0</v>
      </c>
      <c r="H57" s="421"/>
      <c r="I57" s="110"/>
      <c r="J57" s="220"/>
      <c r="K57" s="220"/>
      <c r="L57" s="220"/>
      <c r="M57" s="123"/>
      <c r="N57" s="123"/>
      <c r="O57" s="220"/>
      <c r="P57" s="220"/>
      <c r="Q57" s="220"/>
      <c r="R57" s="231"/>
      <c r="S57" s="145"/>
    </row>
    <row r="58" spans="1:19" ht="16.5" customHeight="1">
      <c r="A58" s="52"/>
      <c r="B58" s="52"/>
      <c r="C58" s="53" t="s">
        <v>116</v>
      </c>
      <c r="D58" s="54" t="s">
        <v>117</v>
      </c>
      <c r="E58" s="124">
        <v>1400000</v>
      </c>
      <c r="F58" s="124">
        <v>1500000</v>
      </c>
      <c r="G58" s="422">
        <v>0</v>
      </c>
      <c r="H58" s="422"/>
      <c r="I58" s="110"/>
      <c r="J58" s="221"/>
      <c r="K58" s="221"/>
      <c r="L58" s="221"/>
      <c r="M58" s="124"/>
      <c r="N58" s="124"/>
      <c r="O58" s="221"/>
      <c r="P58" s="221"/>
      <c r="Q58" s="221"/>
      <c r="R58" s="232"/>
      <c r="S58" s="145" t="s">
        <v>282</v>
      </c>
    </row>
    <row r="59" spans="1:19" ht="16.5" customHeight="1">
      <c r="A59" s="52"/>
      <c r="B59" s="52"/>
      <c r="C59" s="53" t="s">
        <v>118</v>
      </c>
      <c r="D59" s="54" t="s">
        <v>119</v>
      </c>
      <c r="E59" s="124">
        <v>20000</v>
      </c>
      <c r="F59" s="124">
        <v>20000</v>
      </c>
      <c r="G59" s="422">
        <v>0</v>
      </c>
      <c r="H59" s="422"/>
      <c r="I59" s="110"/>
      <c r="J59" s="221"/>
      <c r="K59" s="221"/>
      <c r="L59" s="221"/>
      <c r="M59" s="124"/>
      <c r="N59" s="124"/>
      <c r="O59" s="221"/>
      <c r="P59" s="221"/>
      <c r="Q59" s="221"/>
      <c r="R59" s="232"/>
      <c r="S59" s="145"/>
    </row>
    <row r="60" spans="1:19" ht="16.5" customHeight="1">
      <c r="A60" s="52"/>
      <c r="B60" s="52"/>
      <c r="C60" s="53" t="s">
        <v>120</v>
      </c>
      <c r="D60" s="54" t="s">
        <v>121</v>
      </c>
      <c r="E60" s="124">
        <v>400</v>
      </c>
      <c r="F60" s="124">
        <v>500</v>
      </c>
      <c r="G60" s="422">
        <v>0</v>
      </c>
      <c r="H60" s="422"/>
      <c r="I60" s="110"/>
      <c r="J60" s="221"/>
      <c r="K60" s="221"/>
      <c r="L60" s="221"/>
      <c r="M60" s="124"/>
      <c r="N60" s="124"/>
      <c r="O60" s="221"/>
      <c r="P60" s="221"/>
      <c r="Q60" s="221"/>
      <c r="R60" s="232"/>
      <c r="S60" s="145"/>
    </row>
    <row r="61" spans="1:19" ht="16.5" customHeight="1">
      <c r="A61" s="50"/>
      <c r="B61" s="50"/>
      <c r="C61" s="62" t="s">
        <v>122</v>
      </c>
      <c r="D61" s="57" t="s">
        <v>123</v>
      </c>
      <c r="E61" s="115">
        <v>105000</v>
      </c>
      <c r="F61" s="115">
        <v>107000</v>
      </c>
      <c r="G61" s="415">
        <v>0</v>
      </c>
      <c r="H61" s="415"/>
      <c r="I61" s="110"/>
      <c r="J61" s="216"/>
      <c r="K61" s="216"/>
      <c r="L61" s="216"/>
      <c r="M61" s="115"/>
      <c r="N61" s="115"/>
      <c r="O61" s="216"/>
      <c r="P61" s="216"/>
      <c r="Q61" s="216"/>
      <c r="R61" s="227"/>
      <c r="S61" s="145"/>
    </row>
    <row r="62" spans="1:19" ht="16.5" customHeight="1">
      <c r="A62" s="52"/>
      <c r="B62" s="52"/>
      <c r="C62" s="53" t="s">
        <v>127</v>
      </c>
      <c r="D62" s="54" t="s">
        <v>128</v>
      </c>
      <c r="E62" s="113">
        <v>20000</v>
      </c>
      <c r="F62" s="113">
        <v>21000</v>
      </c>
      <c r="G62" s="414">
        <v>0</v>
      </c>
      <c r="H62" s="414"/>
      <c r="I62" s="110"/>
      <c r="J62" s="215"/>
      <c r="K62" s="215"/>
      <c r="L62" s="215"/>
      <c r="M62" s="113"/>
      <c r="N62" s="113"/>
      <c r="O62" s="215"/>
      <c r="P62" s="215"/>
      <c r="Q62" s="215"/>
      <c r="R62" s="226"/>
      <c r="S62" s="145"/>
    </row>
    <row r="63" spans="1:19" ht="16.5" customHeight="1">
      <c r="A63" s="52"/>
      <c r="B63" s="52"/>
      <c r="C63" s="53" t="s">
        <v>129</v>
      </c>
      <c r="D63" s="54" t="s">
        <v>130</v>
      </c>
      <c r="E63" s="124">
        <v>160000</v>
      </c>
      <c r="F63" s="124">
        <v>135000</v>
      </c>
      <c r="G63" s="422">
        <v>0</v>
      </c>
      <c r="H63" s="422"/>
      <c r="I63" s="110"/>
      <c r="J63" s="221"/>
      <c r="K63" s="221"/>
      <c r="L63" s="221"/>
      <c r="M63" s="124"/>
      <c r="N63" s="124"/>
      <c r="O63" s="221"/>
      <c r="P63" s="221"/>
      <c r="Q63" s="221"/>
      <c r="R63" s="232"/>
      <c r="S63" s="145"/>
    </row>
    <row r="64" spans="1:19" ht="16.5" customHeight="1">
      <c r="A64" s="52"/>
      <c r="B64" s="52"/>
      <c r="C64" s="53" t="s">
        <v>288</v>
      </c>
      <c r="D64" s="54" t="s">
        <v>289</v>
      </c>
      <c r="E64" s="124">
        <v>332300</v>
      </c>
      <c r="F64" s="124">
        <v>403000</v>
      </c>
      <c r="G64" s="422">
        <v>0</v>
      </c>
      <c r="H64" s="422"/>
      <c r="I64" s="110"/>
      <c r="J64" s="221"/>
      <c r="K64" s="221"/>
      <c r="L64" s="221"/>
      <c r="M64" s="124"/>
      <c r="N64" s="124"/>
      <c r="O64" s="221"/>
      <c r="P64" s="221"/>
      <c r="Q64" s="221"/>
      <c r="R64" s="232"/>
      <c r="S64" s="145"/>
    </row>
    <row r="65" spans="1:19" ht="16.5" customHeight="1">
      <c r="A65" s="52"/>
      <c r="B65" s="52"/>
      <c r="C65" s="53" t="s">
        <v>131</v>
      </c>
      <c r="D65" s="57" t="s">
        <v>132</v>
      </c>
      <c r="E65" s="124">
        <v>3500</v>
      </c>
      <c r="F65" s="124">
        <v>1100</v>
      </c>
      <c r="G65" s="422">
        <v>0</v>
      </c>
      <c r="H65" s="422"/>
      <c r="I65" s="110"/>
      <c r="J65" s="221"/>
      <c r="K65" s="221"/>
      <c r="L65" s="221"/>
      <c r="M65" s="124"/>
      <c r="N65" s="124"/>
      <c r="O65" s="221"/>
      <c r="P65" s="221"/>
      <c r="Q65" s="221"/>
      <c r="R65" s="232"/>
      <c r="S65" s="145"/>
    </row>
    <row r="66" spans="1:19" ht="19.5" customHeight="1">
      <c r="A66" s="52"/>
      <c r="B66" s="52"/>
      <c r="C66" s="53" t="s">
        <v>124</v>
      </c>
      <c r="D66" s="54" t="s">
        <v>125</v>
      </c>
      <c r="E66" s="124">
        <v>20000</v>
      </c>
      <c r="F66" s="124">
        <v>12000</v>
      </c>
      <c r="G66" s="422">
        <v>0</v>
      </c>
      <c r="H66" s="422"/>
      <c r="I66" s="110"/>
      <c r="J66" s="221"/>
      <c r="K66" s="221"/>
      <c r="L66" s="221"/>
      <c r="M66" s="124"/>
      <c r="N66" s="124"/>
      <c r="O66" s="221"/>
      <c r="P66" s="221"/>
      <c r="Q66" s="221"/>
      <c r="R66" s="232"/>
      <c r="S66" s="145"/>
    </row>
    <row r="67" spans="1:19" ht="22.5" customHeight="1">
      <c r="A67" s="52"/>
      <c r="B67" s="52"/>
      <c r="C67" s="53" t="s">
        <v>133</v>
      </c>
      <c r="D67" s="54" t="s">
        <v>134</v>
      </c>
      <c r="E67" s="124">
        <v>24000</v>
      </c>
      <c r="F67" s="124">
        <v>21000</v>
      </c>
      <c r="G67" s="422">
        <v>0</v>
      </c>
      <c r="H67" s="422"/>
      <c r="I67" s="110"/>
      <c r="J67" s="221"/>
      <c r="K67" s="221"/>
      <c r="L67" s="221"/>
      <c r="M67" s="124"/>
      <c r="N67" s="124"/>
      <c r="O67" s="221"/>
      <c r="P67" s="221"/>
      <c r="Q67" s="221"/>
      <c r="R67" s="232"/>
      <c r="S67" s="145"/>
    </row>
    <row r="68" spans="1:19" ht="27.75" customHeight="1">
      <c r="A68" s="64"/>
      <c r="B68" s="64">
        <v>75618</v>
      </c>
      <c r="C68" s="71"/>
      <c r="D68" s="66" t="s">
        <v>135</v>
      </c>
      <c r="E68" s="123">
        <f>SUM(E69:E72)</f>
        <v>777100</v>
      </c>
      <c r="F68" s="123">
        <f>SUM(F69:F72)</f>
        <v>767100</v>
      </c>
      <c r="G68" s="421">
        <f>SUM(G69:G72)</f>
        <v>0</v>
      </c>
      <c r="H68" s="421"/>
      <c r="I68" s="110"/>
      <c r="J68" s="220"/>
      <c r="K68" s="220"/>
      <c r="L68" s="220"/>
      <c r="M68" s="123"/>
      <c r="N68" s="123"/>
      <c r="O68" s="220"/>
      <c r="P68" s="220"/>
      <c r="Q68" s="220"/>
      <c r="R68" s="231"/>
      <c r="S68" s="145"/>
    </row>
    <row r="69" spans="1:19" ht="16.5" customHeight="1">
      <c r="A69" s="52"/>
      <c r="B69" s="52"/>
      <c r="C69" s="53" t="s">
        <v>136</v>
      </c>
      <c r="D69" s="54" t="s">
        <v>137</v>
      </c>
      <c r="E69" s="124">
        <v>480000</v>
      </c>
      <c r="F69" s="124">
        <v>502000</v>
      </c>
      <c r="G69" s="422">
        <v>0</v>
      </c>
      <c r="H69" s="422"/>
      <c r="I69" s="110"/>
      <c r="J69" s="221"/>
      <c r="K69" s="221"/>
      <c r="L69" s="221"/>
      <c r="M69" s="124"/>
      <c r="N69" s="124"/>
      <c r="O69" s="221"/>
      <c r="P69" s="221"/>
      <c r="Q69" s="221"/>
      <c r="R69" s="232"/>
      <c r="S69" s="145"/>
    </row>
    <row r="70" spans="1:19" ht="18" customHeight="1">
      <c r="A70" s="52"/>
      <c r="B70" s="52"/>
      <c r="C70" s="53" t="s">
        <v>138</v>
      </c>
      <c r="D70" s="54" t="s">
        <v>139</v>
      </c>
      <c r="E70" s="124">
        <v>290000</v>
      </c>
      <c r="F70" s="124">
        <v>260000</v>
      </c>
      <c r="G70" s="422">
        <v>0</v>
      </c>
      <c r="H70" s="422"/>
      <c r="I70" s="110"/>
      <c r="J70" s="221"/>
      <c r="K70" s="221"/>
      <c r="L70" s="221"/>
      <c r="M70" s="124"/>
      <c r="N70" s="124"/>
      <c r="O70" s="221"/>
      <c r="P70" s="221"/>
      <c r="Q70" s="221"/>
      <c r="R70" s="232"/>
      <c r="S70" s="145"/>
    </row>
    <row r="71" spans="1:19" ht="27.75" customHeight="1">
      <c r="A71" s="52"/>
      <c r="B71" s="52"/>
      <c r="C71" s="53" t="s">
        <v>140</v>
      </c>
      <c r="D71" s="54" t="s">
        <v>141</v>
      </c>
      <c r="E71" s="124">
        <v>7000</v>
      </c>
      <c r="F71" s="124">
        <v>5000</v>
      </c>
      <c r="G71" s="422">
        <v>0</v>
      </c>
      <c r="H71" s="422"/>
      <c r="I71" s="110"/>
      <c r="J71" s="221"/>
      <c r="K71" s="221"/>
      <c r="L71" s="221"/>
      <c r="M71" s="124"/>
      <c r="N71" s="124"/>
      <c r="O71" s="221"/>
      <c r="P71" s="221"/>
      <c r="Q71" s="221"/>
      <c r="R71" s="232"/>
      <c r="S71" s="145"/>
    </row>
    <row r="72" spans="1:19" ht="16.5" customHeight="1">
      <c r="A72" s="52"/>
      <c r="B72" s="52"/>
      <c r="C72" s="53" t="s">
        <v>142</v>
      </c>
      <c r="D72" s="54" t="s">
        <v>143</v>
      </c>
      <c r="E72" s="124">
        <v>100</v>
      </c>
      <c r="F72" s="124">
        <v>100</v>
      </c>
      <c r="G72" s="422">
        <v>0</v>
      </c>
      <c r="H72" s="422"/>
      <c r="I72" s="110"/>
      <c r="J72" s="221"/>
      <c r="K72" s="221"/>
      <c r="L72" s="221"/>
      <c r="M72" s="124"/>
      <c r="N72" s="124"/>
      <c r="O72" s="221"/>
      <c r="P72" s="221"/>
      <c r="Q72" s="221"/>
      <c r="R72" s="232"/>
      <c r="S72" s="145"/>
    </row>
    <row r="73" spans="1:19" ht="26.25" customHeight="1">
      <c r="A73" s="64"/>
      <c r="B73" s="64">
        <v>75621</v>
      </c>
      <c r="C73" s="71"/>
      <c r="D73" s="66" t="s">
        <v>144</v>
      </c>
      <c r="E73" s="123">
        <f>SUM(E74+E75)</f>
        <v>5260000</v>
      </c>
      <c r="F73" s="123">
        <f>SUM(F74+F75)</f>
        <v>5961962</v>
      </c>
      <c r="G73" s="421">
        <f>SUM(G74+G75)</f>
        <v>0</v>
      </c>
      <c r="H73" s="421"/>
      <c r="I73" s="110"/>
      <c r="J73" s="220"/>
      <c r="K73" s="220"/>
      <c r="L73" s="220"/>
      <c r="M73" s="123"/>
      <c r="N73" s="123"/>
      <c r="O73" s="220"/>
      <c r="P73" s="220"/>
      <c r="Q73" s="220"/>
      <c r="R73" s="231"/>
      <c r="S73" s="145"/>
    </row>
    <row r="74" spans="1:19" ht="16.5" customHeight="1">
      <c r="A74" s="52"/>
      <c r="B74" s="52"/>
      <c r="C74" s="53" t="s">
        <v>145</v>
      </c>
      <c r="D74" s="54" t="s">
        <v>146</v>
      </c>
      <c r="E74" s="124">
        <v>5000000</v>
      </c>
      <c r="F74" s="359">
        <v>5794962</v>
      </c>
      <c r="G74" s="424">
        <v>0</v>
      </c>
      <c r="H74" s="424"/>
      <c r="I74" s="110"/>
      <c r="J74" s="221"/>
      <c r="K74" s="221"/>
      <c r="L74" s="221"/>
      <c r="M74" s="124"/>
      <c r="N74" s="124"/>
      <c r="O74" s="221"/>
      <c r="P74" s="221"/>
      <c r="Q74" s="221"/>
      <c r="R74" s="232"/>
      <c r="S74" s="145"/>
    </row>
    <row r="75" spans="1:19" ht="16.5" customHeight="1">
      <c r="A75" s="52"/>
      <c r="B75" s="52"/>
      <c r="C75" s="53" t="s">
        <v>147</v>
      </c>
      <c r="D75" s="54" t="s">
        <v>148</v>
      </c>
      <c r="E75" s="124">
        <v>260000</v>
      </c>
      <c r="F75" s="359">
        <v>167000</v>
      </c>
      <c r="G75" s="424">
        <v>0</v>
      </c>
      <c r="H75" s="424"/>
      <c r="I75" s="110"/>
      <c r="J75" s="221"/>
      <c r="K75" s="221"/>
      <c r="L75" s="221"/>
      <c r="M75" s="124"/>
      <c r="N75" s="124"/>
      <c r="O75" s="221"/>
      <c r="P75" s="221"/>
      <c r="Q75" s="221"/>
      <c r="R75" s="232"/>
      <c r="S75" s="145"/>
    </row>
    <row r="76" spans="1:19" ht="16.5" customHeight="1">
      <c r="A76" s="52"/>
      <c r="B76" s="96">
        <v>75624</v>
      </c>
      <c r="C76" s="53"/>
      <c r="D76" s="97" t="s">
        <v>279</v>
      </c>
      <c r="E76" s="126">
        <f>SUM(E77)</f>
        <v>1000</v>
      </c>
      <c r="F76" s="360">
        <f>SUM(F77)</f>
        <v>300000</v>
      </c>
      <c r="G76" s="425">
        <f>SUM(G77)</f>
        <v>0</v>
      </c>
      <c r="H76" s="425"/>
      <c r="I76" s="110"/>
      <c r="J76" s="223"/>
      <c r="K76" s="223"/>
      <c r="L76" s="223"/>
      <c r="M76" s="126"/>
      <c r="N76" s="126"/>
      <c r="O76" s="223"/>
      <c r="P76" s="223"/>
      <c r="Q76" s="223"/>
      <c r="R76" s="234"/>
      <c r="S76" s="145"/>
    </row>
    <row r="77" spans="1:19" ht="16.5" customHeight="1">
      <c r="A77" s="52"/>
      <c r="B77" s="52"/>
      <c r="C77" s="53" t="s">
        <v>277</v>
      </c>
      <c r="D77" s="54" t="s">
        <v>280</v>
      </c>
      <c r="E77" s="124">
        <v>1000</v>
      </c>
      <c r="F77" s="359">
        <v>300000</v>
      </c>
      <c r="G77" s="424">
        <v>0</v>
      </c>
      <c r="H77" s="424"/>
      <c r="I77" s="110"/>
      <c r="J77" s="221"/>
      <c r="K77" s="221"/>
      <c r="L77" s="221"/>
      <c r="M77" s="124"/>
      <c r="N77" s="124"/>
      <c r="O77" s="221"/>
      <c r="P77" s="221"/>
      <c r="Q77" s="221"/>
      <c r="R77" s="232"/>
      <c r="S77" s="145"/>
    </row>
    <row r="78" spans="1:19" ht="16.5" customHeight="1">
      <c r="A78" s="72">
        <v>758</v>
      </c>
      <c r="B78" s="72"/>
      <c r="C78" s="73"/>
      <c r="D78" s="74" t="s">
        <v>149</v>
      </c>
      <c r="E78" s="127">
        <f>SUM(E79+E81+E83)</f>
        <v>13678042</v>
      </c>
      <c r="F78" s="127">
        <f>SUM(F79+F81+F83)</f>
        <v>13742541</v>
      </c>
      <c r="G78" s="404">
        <f>SUM(G79+G81+G83)</f>
        <v>0</v>
      </c>
      <c r="H78" s="404"/>
      <c r="I78" s="114"/>
      <c r="J78" s="127"/>
      <c r="K78" s="127"/>
      <c r="L78" s="127"/>
      <c r="M78" s="127"/>
      <c r="N78" s="127"/>
      <c r="O78" s="127"/>
      <c r="P78" s="127"/>
      <c r="Q78" s="127"/>
      <c r="R78" s="270"/>
      <c r="S78" s="149"/>
    </row>
    <row r="79" spans="1:19" ht="16.5" customHeight="1">
      <c r="A79" s="46"/>
      <c r="B79" s="46">
        <v>75801</v>
      </c>
      <c r="C79" s="75"/>
      <c r="D79" s="47" t="s">
        <v>291</v>
      </c>
      <c r="E79" s="121">
        <f>SUM(E80)</f>
        <v>9587105</v>
      </c>
      <c r="F79" s="361">
        <f>SUM(F80)</f>
        <v>9906076</v>
      </c>
      <c r="G79" s="426">
        <f>SUM(G80)</f>
        <v>0</v>
      </c>
      <c r="H79" s="426"/>
      <c r="I79" s="110"/>
      <c r="J79" s="121"/>
      <c r="K79" s="121"/>
      <c r="L79" s="121"/>
      <c r="M79" s="121"/>
      <c r="N79" s="121"/>
      <c r="O79" s="121"/>
      <c r="P79" s="121"/>
      <c r="Q79" s="121"/>
      <c r="R79" s="137"/>
      <c r="S79" s="145"/>
    </row>
    <row r="80" spans="1:19" ht="17.25" customHeight="1">
      <c r="A80" s="46"/>
      <c r="B80" s="46"/>
      <c r="C80" s="76" t="s">
        <v>290</v>
      </c>
      <c r="D80" s="67" t="s">
        <v>294</v>
      </c>
      <c r="E80" s="122">
        <v>9587105</v>
      </c>
      <c r="F80" s="362">
        <v>9906076</v>
      </c>
      <c r="G80" s="427">
        <v>0</v>
      </c>
      <c r="H80" s="427"/>
      <c r="I80" s="110"/>
      <c r="J80" s="122"/>
      <c r="K80" s="122"/>
      <c r="L80" s="122"/>
      <c r="M80" s="122"/>
      <c r="N80" s="122"/>
      <c r="O80" s="122"/>
      <c r="P80" s="122"/>
      <c r="Q80" s="122"/>
      <c r="R80" s="138"/>
      <c r="S80" s="145"/>
    </row>
    <row r="81" spans="1:19" ht="18" customHeight="1">
      <c r="A81" s="46"/>
      <c r="B81" s="46">
        <v>75807</v>
      </c>
      <c r="C81" s="75"/>
      <c r="D81" s="47" t="s">
        <v>292</v>
      </c>
      <c r="E81" s="121">
        <f>SUM(E82)</f>
        <v>3935230</v>
      </c>
      <c r="F81" s="361">
        <f>SUM(F82)</f>
        <v>3556767</v>
      </c>
      <c r="G81" s="426">
        <f>SUM(G82)</f>
        <v>0</v>
      </c>
      <c r="H81" s="426"/>
      <c r="I81" s="110"/>
      <c r="J81" s="121"/>
      <c r="K81" s="121"/>
      <c r="L81" s="121"/>
      <c r="M81" s="121"/>
      <c r="N81" s="121"/>
      <c r="O81" s="121"/>
      <c r="P81" s="121"/>
      <c r="Q81" s="121"/>
      <c r="R81" s="137"/>
      <c r="S81" s="145"/>
    </row>
    <row r="82" spans="1:19" ht="19.5" customHeight="1">
      <c r="A82" s="46"/>
      <c r="B82" s="46"/>
      <c r="C82" s="76" t="s">
        <v>290</v>
      </c>
      <c r="D82" s="67" t="s">
        <v>294</v>
      </c>
      <c r="E82" s="122">
        <v>3935230</v>
      </c>
      <c r="F82" s="362">
        <v>3556767</v>
      </c>
      <c r="G82" s="427">
        <v>0</v>
      </c>
      <c r="H82" s="427"/>
      <c r="I82" s="110"/>
      <c r="J82" s="122"/>
      <c r="K82" s="122"/>
      <c r="L82" s="122"/>
      <c r="M82" s="122"/>
      <c r="N82" s="122"/>
      <c r="O82" s="122"/>
      <c r="P82" s="122"/>
      <c r="Q82" s="122"/>
      <c r="R82" s="138"/>
      <c r="S82" s="145"/>
    </row>
    <row r="83" spans="1:19" ht="16.5" customHeight="1">
      <c r="A83" s="46"/>
      <c r="B83" s="46">
        <v>75831</v>
      </c>
      <c r="C83" s="75"/>
      <c r="D83" s="47" t="s">
        <v>293</v>
      </c>
      <c r="E83" s="121">
        <f>SUM(E84)</f>
        <v>155707</v>
      </c>
      <c r="F83" s="361">
        <f>SUM(F84)</f>
        <v>279698</v>
      </c>
      <c r="G83" s="426">
        <f>SUM(G84)</f>
        <v>0</v>
      </c>
      <c r="H83" s="426"/>
      <c r="I83" s="110"/>
      <c r="J83" s="121"/>
      <c r="K83" s="121"/>
      <c r="L83" s="121"/>
      <c r="M83" s="121"/>
      <c r="N83" s="121"/>
      <c r="O83" s="121"/>
      <c r="P83" s="121"/>
      <c r="Q83" s="121"/>
      <c r="R83" s="137"/>
      <c r="S83" s="145"/>
    </row>
    <row r="84" spans="1:19" ht="18" customHeight="1">
      <c r="A84" s="46"/>
      <c r="B84" s="46"/>
      <c r="C84" s="76" t="s">
        <v>290</v>
      </c>
      <c r="D84" s="67" t="s">
        <v>294</v>
      </c>
      <c r="E84" s="122">
        <v>155707</v>
      </c>
      <c r="F84" s="362">
        <v>279698</v>
      </c>
      <c r="G84" s="427">
        <v>0</v>
      </c>
      <c r="H84" s="427"/>
      <c r="I84" s="110"/>
      <c r="J84" s="122"/>
      <c r="K84" s="122"/>
      <c r="L84" s="122"/>
      <c r="M84" s="122"/>
      <c r="N84" s="122"/>
      <c r="O84" s="122"/>
      <c r="P84" s="122"/>
      <c r="Q84" s="122"/>
      <c r="R84" s="138"/>
      <c r="S84" s="145"/>
    </row>
    <row r="85" spans="1:19" ht="16.5" customHeight="1">
      <c r="A85" s="58">
        <v>801</v>
      </c>
      <c r="B85" s="58"/>
      <c r="C85" s="77"/>
      <c r="D85" s="106" t="s">
        <v>150</v>
      </c>
      <c r="E85" s="128">
        <f>SUM(E86+E93+E99+E103)</f>
        <v>188574</v>
      </c>
      <c r="F85" s="128">
        <f>SUM(F86+F93+F99+F103)</f>
        <v>1141640</v>
      </c>
      <c r="G85" s="405">
        <f>SUM(G86+G93+G99+G103)</f>
        <v>0</v>
      </c>
      <c r="H85" s="405"/>
      <c r="I85" s="277">
        <f aca="true" t="shared" si="1" ref="I85:R85">SUM(I86+I93+I99+I103)</f>
        <v>406000</v>
      </c>
      <c r="J85" s="128">
        <f t="shared" si="1"/>
        <v>175500</v>
      </c>
      <c r="K85" s="128">
        <f t="shared" si="1"/>
        <v>173500</v>
      </c>
      <c r="L85" s="128">
        <f t="shared" si="1"/>
        <v>57000</v>
      </c>
      <c r="M85" s="277">
        <f t="shared" si="1"/>
        <v>121440</v>
      </c>
      <c r="N85" s="277">
        <f t="shared" si="1"/>
        <v>614200</v>
      </c>
      <c r="O85" s="128">
        <f t="shared" si="1"/>
        <v>210500</v>
      </c>
      <c r="P85" s="128">
        <f t="shared" si="1"/>
        <v>94000</v>
      </c>
      <c r="Q85" s="128">
        <f t="shared" si="1"/>
        <v>117700</v>
      </c>
      <c r="R85" s="128">
        <f t="shared" si="1"/>
        <v>192000</v>
      </c>
      <c r="S85" s="150"/>
    </row>
    <row r="86" spans="1:19" ht="16.5" customHeight="1">
      <c r="A86" s="46"/>
      <c r="B86" s="46">
        <v>80101</v>
      </c>
      <c r="C86" s="76"/>
      <c r="D86" s="107" t="s">
        <v>166</v>
      </c>
      <c r="E86" s="328">
        <f>SUM(E87:E92)</f>
        <v>146806</v>
      </c>
      <c r="F86" s="110">
        <f aca="true" t="shared" si="2" ref="F86:F97">SUM(I86+M86+N86)</f>
        <v>406000</v>
      </c>
      <c r="G86" s="409">
        <v>0</v>
      </c>
      <c r="H86" s="409"/>
      <c r="I86" s="196">
        <f>SUM(J86+K86+L86)</f>
        <v>406000</v>
      </c>
      <c r="J86" s="254">
        <f>SUM(J87:J91)</f>
        <v>175500</v>
      </c>
      <c r="K86" s="254">
        <f>SUM(K87:K91)</f>
        <v>173500</v>
      </c>
      <c r="L86" s="254">
        <f>SUM(L87:L91)</f>
        <v>57000</v>
      </c>
      <c r="M86" s="121"/>
      <c r="N86" s="121"/>
      <c r="O86" s="121"/>
      <c r="P86" s="121"/>
      <c r="Q86" s="121"/>
      <c r="R86" s="137"/>
      <c r="S86" s="145"/>
    </row>
    <row r="87" spans="1:19" ht="39.75" customHeight="1">
      <c r="A87" s="46"/>
      <c r="B87" s="46"/>
      <c r="C87" s="76" t="s">
        <v>101</v>
      </c>
      <c r="D87" s="54" t="s">
        <v>319</v>
      </c>
      <c r="E87" s="327">
        <v>0</v>
      </c>
      <c r="F87" s="111">
        <f t="shared" si="2"/>
        <v>18500</v>
      </c>
      <c r="G87" s="410">
        <v>0</v>
      </c>
      <c r="H87" s="410"/>
      <c r="I87" s="198">
        <f>SUM(J87+K87+L87)</f>
        <v>18500</v>
      </c>
      <c r="J87" s="201">
        <v>1500</v>
      </c>
      <c r="K87" s="201">
        <v>15000</v>
      </c>
      <c r="L87" s="201">
        <v>2000</v>
      </c>
      <c r="M87" s="121"/>
      <c r="N87" s="121"/>
      <c r="O87" s="121"/>
      <c r="P87" s="121"/>
      <c r="Q87" s="121"/>
      <c r="R87" s="137"/>
      <c r="S87" s="145"/>
    </row>
    <row r="88" spans="1:19" ht="16.5" customHeight="1">
      <c r="A88" s="46"/>
      <c r="B88" s="46"/>
      <c r="C88" s="76" t="s">
        <v>108</v>
      </c>
      <c r="D88" s="57" t="s">
        <v>109</v>
      </c>
      <c r="E88" s="327">
        <v>0</v>
      </c>
      <c r="F88" s="111">
        <f t="shared" si="2"/>
        <v>70000</v>
      </c>
      <c r="G88" s="410">
        <f aca="true" t="shared" si="3" ref="G88:G105">SUM(J88+N88+O88)</f>
        <v>0</v>
      </c>
      <c r="H88" s="410"/>
      <c r="I88" s="198">
        <f>SUM(J88+K88+L88)</f>
        <v>70000</v>
      </c>
      <c r="J88" s="201">
        <v>0</v>
      </c>
      <c r="K88" s="201">
        <v>70000</v>
      </c>
      <c r="L88" s="201">
        <v>0</v>
      </c>
      <c r="M88" s="121"/>
      <c r="N88" s="121"/>
      <c r="O88" s="121"/>
      <c r="P88" s="121"/>
      <c r="Q88" s="121"/>
      <c r="R88" s="137"/>
      <c r="S88" s="145"/>
    </row>
    <row r="89" spans="1:19" ht="16.5" customHeight="1">
      <c r="A89" s="46"/>
      <c r="B89" s="46"/>
      <c r="C89" s="76" t="s">
        <v>333</v>
      </c>
      <c r="D89" s="67" t="s">
        <v>334</v>
      </c>
      <c r="E89" s="327">
        <v>0</v>
      </c>
      <c r="F89" s="111">
        <f t="shared" si="2"/>
        <v>10000</v>
      </c>
      <c r="G89" s="410">
        <f t="shared" si="3"/>
        <v>0</v>
      </c>
      <c r="H89" s="410"/>
      <c r="I89" s="198">
        <f>SUM(J89+K89+L89)</f>
        <v>10000</v>
      </c>
      <c r="J89" s="201">
        <v>0</v>
      </c>
      <c r="K89" s="201">
        <v>10000</v>
      </c>
      <c r="L89" s="201">
        <v>0</v>
      </c>
      <c r="M89" s="121"/>
      <c r="N89" s="121"/>
      <c r="O89" s="121"/>
      <c r="P89" s="121"/>
      <c r="Q89" s="121"/>
      <c r="R89" s="137"/>
      <c r="S89" s="145"/>
    </row>
    <row r="90" spans="1:19" ht="16.5" customHeight="1">
      <c r="A90" s="46"/>
      <c r="B90" s="46"/>
      <c r="C90" s="78" t="s">
        <v>152</v>
      </c>
      <c r="D90" s="79" t="s">
        <v>153</v>
      </c>
      <c r="E90" s="166">
        <v>26806</v>
      </c>
      <c r="F90" s="111">
        <f t="shared" si="2"/>
        <v>307500</v>
      </c>
      <c r="G90" s="410">
        <v>0</v>
      </c>
      <c r="H90" s="410"/>
      <c r="I90" s="198">
        <f>SUM(J90+K90+L90)</f>
        <v>307500</v>
      </c>
      <c r="J90" s="201">
        <v>174000</v>
      </c>
      <c r="K90" s="201">
        <v>78500</v>
      </c>
      <c r="L90" s="201">
        <v>55000</v>
      </c>
      <c r="M90" s="122"/>
      <c r="N90" s="122"/>
      <c r="O90" s="122"/>
      <c r="P90" s="122"/>
      <c r="Q90" s="122"/>
      <c r="R90" s="138"/>
      <c r="S90" s="145"/>
    </row>
    <row r="91" spans="1:19" ht="14.25" customHeight="1">
      <c r="A91" s="46"/>
      <c r="B91" s="46"/>
      <c r="C91" s="76" t="s">
        <v>295</v>
      </c>
      <c r="D91" s="67" t="s">
        <v>414</v>
      </c>
      <c r="E91" s="166">
        <v>36000</v>
      </c>
      <c r="F91" s="111">
        <v>0</v>
      </c>
      <c r="G91" s="410">
        <v>0</v>
      </c>
      <c r="H91" s="410"/>
      <c r="I91" s="198">
        <v>0</v>
      </c>
      <c r="J91" s="201">
        <v>0</v>
      </c>
      <c r="K91" s="201">
        <v>0</v>
      </c>
      <c r="L91" s="201">
        <v>0</v>
      </c>
      <c r="M91" s="122"/>
      <c r="N91" s="122"/>
      <c r="O91" s="138"/>
      <c r="P91" s="138"/>
      <c r="Q91" s="138"/>
      <c r="R91" s="138"/>
      <c r="S91" s="145"/>
    </row>
    <row r="92" spans="1:19" ht="26.25" customHeight="1">
      <c r="A92" s="46"/>
      <c r="B92" s="46"/>
      <c r="C92" s="76" t="s">
        <v>382</v>
      </c>
      <c r="D92" s="79" t="s">
        <v>383</v>
      </c>
      <c r="E92" s="166">
        <v>84000</v>
      </c>
      <c r="F92" s="111">
        <v>0</v>
      </c>
      <c r="G92" s="410">
        <v>0</v>
      </c>
      <c r="H92" s="410"/>
      <c r="I92" s="198">
        <v>0</v>
      </c>
      <c r="J92" s="201">
        <v>0</v>
      </c>
      <c r="K92" s="201">
        <v>0</v>
      </c>
      <c r="L92" s="201">
        <v>0</v>
      </c>
      <c r="M92" s="122"/>
      <c r="N92" s="122"/>
      <c r="O92" s="138"/>
      <c r="P92" s="138"/>
      <c r="Q92" s="138"/>
      <c r="R92" s="138"/>
      <c r="S92" s="145"/>
    </row>
    <row r="93" spans="1:19" ht="16.5" customHeight="1">
      <c r="A93" s="46"/>
      <c r="B93" s="46">
        <v>80104</v>
      </c>
      <c r="C93" s="76"/>
      <c r="D93" s="107" t="s">
        <v>305</v>
      </c>
      <c r="E93" s="328">
        <f>SUM(E94:E98)</f>
        <v>16868</v>
      </c>
      <c r="F93" s="275">
        <f t="shared" si="2"/>
        <v>614200</v>
      </c>
      <c r="G93" s="429">
        <v>0</v>
      </c>
      <c r="H93" s="429"/>
      <c r="I93" s="110"/>
      <c r="J93" s="121"/>
      <c r="K93" s="121"/>
      <c r="L93" s="121"/>
      <c r="M93" s="121"/>
      <c r="N93" s="197">
        <f>SUM(O93+P93+Q93+R93)</f>
        <v>614200</v>
      </c>
      <c r="O93" s="253">
        <f>SUM(O94:O98)</f>
        <v>210500</v>
      </c>
      <c r="P93" s="253">
        <f>SUM(P94:P97)</f>
        <v>94000</v>
      </c>
      <c r="Q93" s="253">
        <f>SUM(Q94:Q97)</f>
        <v>117700</v>
      </c>
      <c r="R93" s="253">
        <f>SUM(R94:R97)</f>
        <v>192000</v>
      </c>
      <c r="S93" s="145"/>
    </row>
    <row r="94" spans="1:19" ht="37.5" customHeight="1">
      <c r="A94" s="46"/>
      <c r="B94" s="46"/>
      <c r="C94" s="76" t="s">
        <v>101</v>
      </c>
      <c r="D94" s="54" t="s">
        <v>319</v>
      </c>
      <c r="E94" s="327">
        <v>0</v>
      </c>
      <c r="F94" s="111">
        <f t="shared" si="2"/>
        <v>1000</v>
      </c>
      <c r="G94" s="410">
        <v>0</v>
      </c>
      <c r="H94" s="410"/>
      <c r="I94" s="111"/>
      <c r="J94" s="121"/>
      <c r="K94" s="121"/>
      <c r="L94" s="121"/>
      <c r="M94" s="121"/>
      <c r="N94" s="199">
        <f>SUM(O94+P94+Q94+R94)</f>
        <v>1000</v>
      </c>
      <c r="O94" s="201">
        <v>500</v>
      </c>
      <c r="P94" s="201">
        <v>0</v>
      </c>
      <c r="Q94" s="201">
        <v>500</v>
      </c>
      <c r="R94" s="210">
        <v>0</v>
      </c>
      <c r="S94" s="145"/>
    </row>
    <row r="95" spans="1:19" ht="16.5" customHeight="1">
      <c r="A95" s="46"/>
      <c r="B95" s="46"/>
      <c r="C95" s="76" t="s">
        <v>108</v>
      </c>
      <c r="D95" s="57" t="s">
        <v>109</v>
      </c>
      <c r="E95" s="327">
        <v>0</v>
      </c>
      <c r="F95" s="111">
        <f t="shared" si="2"/>
        <v>596700</v>
      </c>
      <c r="G95" s="410">
        <v>0</v>
      </c>
      <c r="H95" s="410"/>
      <c r="I95" s="111"/>
      <c r="J95" s="121"/>
      <c r="K95" s="121"/>
      <c r="L95" s="121"/>
      <c r="M95" s="121"/>
      <c r="N95" s="199">
        <f>SUM(O95+P95+Q95+R95)</f>
        <v>596700</v>
      </c>
      <c r="O95" s="201">
        <v>194500</v>
      </c>
      <c r="P95" s="201">
        <v>94000</v>
      </c>
      <c r="Q95" s="201">
        <v>116200</v>
      </c>
      <c r="R95" s="210">
        <v>192000</v>
      </c>
      <c r="S95" s="145"/>
    </row>
    <row r="96" spans="1:19" ht="16.5" customHeight="1">
      <c r="A96" s="46"/>
      <c r="B96" s="46"/>
      <c r="C96" s="76" t="s">
        <v>104</v>
      </c>
      <c r="D96" s="67" t="s">
        <v>105</v>
      </c>
      <c r="E96" s="327">
        <v>0</v>
      </c>
      <c r="F96" s="111">
        <f t="shared" si="2"/>
        <v>1500</v>
      </c>
      <c r="G96" s="410">
        <v>0</v>
      </c>
      <c r="H96" s="410"/>
      <c r="I96" s="111"/>
      <c r="J96" s="121"/>
      <c r="K96" s="121"/>
      <c r="L96" s="121"/>
      <c r="M96" s="121"/>
      <c r="N96" s="199">
        <f>SUM(O96+P96+Q96+R96)</f>
        <v>1500</v>
      </c>
      <c r="O96" s="201">
        <v>500</v>
      </c>
      <c r="P96" s="201">
        <v>0</v>
      </c>
      <c r="Q96" s="201">
        <v>1000</v>
      </c>
      <c r="R96" s="210">
        <v>0</v>
      </c>
      <c r="S96" s="145"/>
    </row>
    <row r="97" spans="1:19" ht="16.5" customHeight="1">
      <c r="A97" s="46"/>
      <c r="B97" s="46"/>
      <c r="C97" s="78" t="s">
        <v>152</v>
      </c>
      <c r="D97" s="79" t="s">
        <v>153</v>
      </c>
      <c r="E97" s="166">
        <v>2368</v>
      </c>
      <c r="F97" s="111">
        <f t="shared" si="2"/>
        <v>0</v>
      </c>
      <c r="G97" s="410">
        <v>0</v>
      </c>
      <c r="H97" s="410"/>
      <c r="I97" s="110"/>
      <c r="J97" s="130"/>
      <c r="K97" s="130"/>
      <c r="L97" s="130"/>
      <c r="M97" s="130"/>
      <c r="N97" s="199">
        <f>SUM(O97+P97+Q97+R97)</f>
        <v>0</v>
      </c>
      <c r="O97" s="202">
        <v>0</v>
      </c>
      <c r="P97" s="202">
        <v>0</v>
      </c>
      <c r="Q97" s="202">
        <v>0</v>
      </c>
      <c r="R97" s="211">
        <v>0</v>
      </c>
      <c r="S97" s="145"/>
    </row>
    <row r="98" spans="1:19" ht="26.25" customHeight="1">
      <c r="A98" s="46"/>
      <c r="B98" s="46"/>
      <c r="C98" s="76" t="s">
        <v>371</v>
      </c>
      <c r="D98" s="79" t="s">
        <v>415</v>
      </c>
      <c r="E98" s="166">
        <v>14500</v>
      </c>
      <c r="F98" s="111">
        <v>15000</v>
      </c>
      <c r="G98" s="410">
        <v>0</v>
      </c>
      <c r="H98" s="410"/>
      <c r="I98" s="110"/>
      <c r="J98" s="130"/>
      <c r="K98" s="130"/>
      <c r="L98" s="130"/>
      <c r="M98" s="130"/>
      <c r="N98" s="199"/>
      <c r="O98" s="202">
        <v>15000</v>
      </c>
      <c r="P98" s="202"/>
      <c r="Q98" s="202"/>
      <c r="R98" s="211"/>
      <c r="S98" s="145"/>
    </row>
    <row r="99" spans="1:19" ht="16.5" customHeight="1">
      <c r="A99" s="46"/>
      <c r="B99" s="46">
        <v>80110</v>
      </c>
      <c r="C99" s="78"/>
      <c r="D99" s="97" t="s">
        <v>325</v>
      </c>
      <c r="E99" s="169">
        <f>SUM(E100:E102)</f>
        <v>4900</v>
      </c>
      <c r="F99" s="275">
        <f aca="true" t="shared" si="4" ref="F99:F105">SUM(I99+M99+N99)</f>
        <v>121440</v>
      </c>
      <c r="G99" s="429">
        <f t="shared" si="3"/>
        <v>0</v>
      </c>
      <c r="H99" s="429"/>
      <c r="I99" s="110"/>
      <c r="J99" s="130"/>
      <c r="K99" s="130"/>
      <c r="L99" s="130"/>
      <c r="M99" s="261">
        <f>SUM(M100:M102)</f>
        <v>121440</v>
      </c>
      <c r="N99" s="122"/>
      <c r="O99" s="130"/>
      <c r="P99" s="130"/>
      <c r="Q99" s="130"/>
      <c r="R99" s="276"/>
      <c r="S99" s="145"/>
    </row>
    <row r="100" spans="1:19" ht="40.5" customHeight="1">
      <c r="A100" s="46"/>
      <c r="B100" s="46"/>
      <c r="C100" s="76" t="s">
        <v>101</v>
      </c>
      <c r="D100" s="54" t="s">
        <v>319</v>
      </c>
      <c r="E100" s="327">
        <v>0</v>
      </c>
      <c r="F100" s="111">
        <f t="shared" si="4"/>
        <v>6240</v>
      </c>
      <c r="G100" s="410">
        <f t="shared" si="3"/>
        <v>0</v>
      </c>
      <c r="H100" s="410"/>
      <c r="I100" s="110"/>
      <c r="J100" s="130"/>
      <c r="K100" s="130"/>
      <c r="L100" s="130"/>
      <c r="M100" s="200">
        <v>6240</v>
      </c>
      <c r="N100" s="122"/>
      <c r="O100" s="130"/>
      <c r="P100" s="130"/>
      <c r="Q100" s="130"/>
      <c r="R100" s="276"/>
      <c r="S100" s="145"/>
    </row>
    <row r="101" spans="1:19" ht="16.5" customHeight="1">
      <c r="A101" s="46"/>
      <c r="B101" s="46"/>
      <c r="C101" s="76" t="s">
        <v>131</v>
      </c>
      <c r="D101" s="67" t="s">
        <v>416</v>
      </c>
      <c r="E101" s="166">
        <v>0</v>
      </c>
      <c r="F101" s="111">
        <f t="shared" si="4"/>
        <v>200</v>
      </c>
      <c r="G101" s="410">
        <f t="shared" si="3"/>
        <v>0</v>
      </c>
      <c r="H101" s="410"/>
      <c r="I101" s="110"/>
      <c r="J101" s="130"/>
      <c r="K101" s="130"/>
      <c r="L101" s="130"/>
      <c r="M101" s="200">
        <v>200</v>
      </c>
      <c r="N101" s="122"/>
      <c r="O101" s="130"/>
      <c r="P101" s="130"/>
      <c r="Q101" s="130"/>
      <c r="R101" s="276"/>
      <c r="S101" s="145"/>
    </row>
    <row r="102" spans="1:19" ht="16.5" customHeight="1">
      <c r="A102" s="46"/>
      <c r="B102" s="46"/>
      <c r="C102" s="76" t="s">
        <v>152</v>
      </c>
      <c r="D102" s="79" t="s">
        <v>153</v>
      </c>
      <c r="E102" s="166">
        <v>4900</v>
      </c>
      <c r="F102" s="111">
        <f t="shared" si="4"/>
        <v>115000</v>
      </c>
      <c r="G102" s="410">
        <f t="shared" si="3"/>
        <v>0</v>
      </c>
      <c r="H102" s="410"/>
      <c r="I102" s="110"/>
      <c r="J102" s="130"/>
      <c r="K102" s="130"/>
      <c r="L102" s="130"/>
      <c r="M102" s="200">
        <v>115000</v>
      </c>
      <c r="N102" s="122"/>
      <c r="O102" s="130"/>
      <c r="P102" s="130"/>
      <c r="Q102" s="130"/>
      <c r="R102" s="276"/>
      <c r="S102" s="145"/>
    </row>
    <row r="103" spans="1:19" ht="16.5" customHeight="1">
      <c r="A103" s="46"/>
      <c r="B103" s="46">
        <v>80195</v>
      </c>
      <c r="C103" s="76"/>
      <c r="D103" s="107" t="s">
        <v>151</v>
      </c>
      <c r="E103" s="328">
        <f>SUM(E104:E105)</f>
        <v>20000</v>
      </c>
      <c r="F103" s="275">
        <f t="shared" si="4"/>
        <v>0</v>
      </c>
      <c r="G103" s="429">
        <f t="shared" si="3"/>
        <v>0</v>
      </c>
      <c r="H103" s="429"/>
      <c r="I103" s="110"/>
      <c r="J103" s="129"/>
      <c r="K103" s="129"/>
      <c r="L103" s="129"/>
      <c r="M103" s="129"/>
      <c r="N103" s="129"/>
      <c r="O103" s="122"/>
      <c r="P103" s="122"/>
      <c r="Q103" s="122"/>
      <c r="R103" s="138"/>
      <c r="S103" s="145"/>
    </row>
    <row r="104" spans="1:19" ht="16.5" customHeight="1">
      <c r="A104" s="46"/>
      <c r="B104" s="46"/>
      <c r="C104" s="76" t="s">
        <v>295</v>
      </c>
      <c r="D104" s="67" t="s">
        <v>306</v>
      </c>
      <c r="E104" s="327">
        <v>0</v>
      </c>
      <c r="F104" s="111">
        <f t="shared" si="4"/>
        <v>0</v>
      </c>
      <c r="G104" s="410">
        <f t="shared" si="3"/>
        <v>0</v>
      </c>
      <c r="H104" s="410"/>
      <c r="I104" s="110"/>
      <c r="J104" s="122"/>
      <c r="K104" s="122"/>
      <c r="L104" s="122"/>
      <c r="M104" s="122"/>
      <c r="N104" s="122"/>
      <c r="O104" s="122"/>
      <c r="P104" s="122"/>
      <c r="Q104" s="122"/>
      <c r="R104" s="138"/>
      <c r="S104" s="145"/>
    </row>
    <row r="105" spans="1:19" ht="23.25" customHeight="1">
      <c r="A105" s="46"/>
      <c r="B105" s="46"/>
      <c r="C105" s="76" t="s">
        <v>296</v>
      </c>
      <c r="D105" s="67" t="s">
        <v>417</v>
      </c>
      <c r="E105" s="327">
        <v>20000</v>
      </c>
      <c r="F105" s="111">
        <f t="shared" si="4"/>
        <v>0</v>
      </c>
      <c r="G105" s="410">
        <f t="shared" si="3"/>
        <v>0</v>
      </c>
      <c r="H105" s="410"/>
      <c r="I105" s="110"/>
      <c r="J105" s="122"/>
      <c r="K105" s="122"/>
      <c r="L105" s="122"/>
      <c r="M105" s="122"/>
      <c r="N105" s="122"/>
      <c r="O105" s="122"/>
      <c r="P105" s="122"/>
      <c r="Q105" s="122"/>
      <c r="R105" s="138"/>
      <c r="S105" s="145"/>
    </row>
    <row r="106" spans="1:19" ht="16.5" customHeight="1">
      <c r="A106" s="58">
        <v>851</v>
      </c>
      <c r="B106" s="58"/>
      <c r="C106" s="77"/>
      <c r="D106" s="106" t="s">
        <v>167</v>
      </c>
      <c r="E106" s="128">
        <f aca="true" t="shared" si="5" ref="E106:G107">SUM(E107)</f>
        <v>300</v>
      </c>
      <c r="F106" s="128">
        <f t="shared" si="5"/>
        <v>300</v>
      </c>
      <c r="G106" s="405">
        <f t="shared" si="5"/>
        <v>300</v>
      </c>
      <c r="H106" s="405"/>
      <c r="I106" s="114"/>
      <c r="J106" s="128"/>
      <c r="K106" s="128"/>
      <c r="L106" s="128"/>
      <c r="M106" s="128"/>
      <c r="N106" s="128"/>
      <c r="O106" s="128"/>
      <c r="P106" s="128"/>
      <c r="Q106" s="128"/>
      <c r="R106" s="271"/>
      <c r="S106" s="150"/>
    </row>
    <row r="107" spans="1:19" ht="16.5" customHeight="1">
      <c r="A107" s="46"/>
      <c r="B107" s="46">
        <v>85195</v>
      </c>
      <c r="C107" s="76"/>
      <c r="D107" s="107" t="s">
        <v>307</v>
      </c>
      <c r="E107" s="129">
        <f t="shared" si="5"/>
        <v>300</v>
      </c>
      <c r="F107" s="129">
        <f t="shared" si="5"/>
        <v>300</v>
      </c>
      <c r="G107" s="428">
        <f t="shared" si="5"/>
        <v>300</v>
      </c>
      <c r="H107" s="428"/>
      <c r="I107" s="110"/>
      <c r="J107" s="129"/>
      <c r="K107" s="129"/>
      <c r="L107" s="129"/>
      <c r="M107" s="129"/>
      <c r="N107" s="129"/>
      <c r="O107" s="129"/>
      <c r="P107" s="129"/>
      <c r="Q107" s="129"/>
      <c r="R107" s="139"/>
      <c r="S107" s="145"/>
    </row>
    <row r="108" spans="1:19" ht="37.5" customHeight="1">
      <c r="A108" s="46"/>
      <c r="B108" s="46"/>
      <c r="C108" s="76" t="s">
        <v>284</v>
      </c>
      <c r="D108" s="49" t="s">
        <v>405</v>
      </c>
      <c r="E108" s="122">
        <v>300</v>
      </c>
      <c r="F108" s="122">
        <v>300</v>
      </c>
      <c r="G108" s="420">
        <v>300</v>
      </c>
      <c r="H108" s="420"/>
      <c r="I108" s="110"/>
      <c r="J108" s="122"/>
      <c r="K108" s="122"/>
      <c r="L108" s="122"/>
      <c r="M108" s="122"/>
      <c r="N108" s="122"/>
      <c r="O108" s="122"/>
      <c r="P108" s="122"/>
      <c r="Q108" s="122"/>
      <c r="R108" s="138"/>
      <c r="S108" s="145"/>
    </row>
    <row r="109" spans="1:19" ht="16.5" customHeight="1">
      <c r="A109" s="58">
        <v>852</v>
      </c>
      <c r="B109" s="58"/>
      <c r="C109" s="77"/>
      <c r="D109" s="106" t="s">
        <v>154</v>
      </c>
      <c r="E109" s="131">
        <f>SUM(E110+E117+E120+E124+E127+E130+E132)</f>
        <v>9237423</v>
      </c>
      <c r="F109" s="131">
        <f>SUM(F110+F117+F120+F124+F127+F130+F132)</f>
        <v>8637600</v>
      </c>
      <c r="G109" s="406">
        <f>SUM(G110+G117+G120+G124+G127+G130+G132)</f>
        <v>8423000</v>
      </c>
      <c r="H109" s="406"/>
      <c r="I109" s="114"/>
      <c r="J109" s="131"/>
      <c r="K109" s="131"/>
      <c r="L109" s="131"/>
      <c r="M109" s="131"/>
      <c r="N109" s="131"/>
      <c r="O109" s="131"/>
      <c r="P109" s="131"/>
      <c r="Q109" s="131"/>
      <c r="R109" s="272"/>
      <c r="S109" s="150"/>
    </row>
    <row r="110" spans="1:19" ht="21.75" customHeight="1">
      <c r="A110" s="46"/>
      <c r="B110" s="46">
        <v>85212</v>
      </c>
      <c r="C110" s="76"/>
      <c r="D110" s="107" t="s">
        <v>308</v>
      </c>
      <c r="E110" s="129">
        <f>SUM(E111:E116)</f>
        <v>5968749</v>
      </c>
      <c r="F110" s="129">
        <f>SUM(F111:F116)</f>
        <v>5974600</v>
      </c>
      <c r="G110" s="428">
        <f>SUM(G111:G116)</f>
        <v>5901000</v>
      </c>
      <c r="H110" s="428"/>
      <c r="I110" s="110"/>
      <c r="J110" s="129"/>
      <c r="K110" s="129"/>
      <c r="L110" s="129"/>
      <c r="M110" s="129"/>
      <c r="N110" s="129"/>
      <c r="O110" s="129"/>
      <c r="P110" s="129"/>
      <c r="Q110" s="129"/>
      <c r="R110" s="139"/>
      <c r="S110" s="151"/>
    </row>
    <row r="111" spans="1:19" ht="16.5" customHeight="1">
      <c r="A111" s="46"/>
      <c r="B111" s="46"/>
      <c r="C111" s="78" t="s">
        <v>131</v>
      </c>
      <c r="D111" s="67" t="s">
        <v>416</v>
      </c>
      <c r="E111" s="327">
        <v>1500</v>
      </c>
      <c r="F111" s="122">
        <v>1500</v>
      </c>
      <c r="G111" s="420">
        <v>0</v>
      </c>
      <c r="H111" s="420"/>
      <c r="I111" s="110"/>
      <c r="J111" s="122"/>
      <c r="K111" s="122"/>
      <c r="L111" s="122"/>
      <c r="M111" s="122"/>
      <c r="N111" s="122"/>
      <c r="O111" s="122"/>
      <c r="P111" s="122"/>
      <c r="Q111" s="122"/>
      <c r="R111" s="138"/>
      <c r="S111" s="151"/>
    </row>
    <row r="112" spans="1:19" ht="16.5" customHeight="1">
      <c r="A112" s="46"/>
      <c r="B112" s="46"/>
      <c r="C112" s="78" t="s">
        <v>104</v>
      </c>
      <c r="D112" s="67" t="s">
        <v>105</v>
      </c>
      <c r="E112" s="327">
        <v>2100</v>
      </c>
      <c r="F112" s="122">
        <v>4100</v>
      </c>
      <c r="G112" s="420">
        <v>0</v>
      </c>
      <c r="H112" s="420"/>
      <c r="I112" s="110"/>
      <c r="J112" s="122"/>
      <c r="K112" s="122"/>
      <c r="L112" s="122"/>
      <c r="M112" s="122"/>
      <c r="N112" s="122"/>
      <c r="O112" s="122"/>
      <c r="P112" s="122"/>
      <c r="Q112" s="122"/>
      <c r="R112" s="138"/>
      <c r="S112" s="151"/>
    </row>
    <row r="113" spans="1:19" ht="16.5" customHeight="1">
      <c r="A113" s="46"/>
      <c r="B113" s="46"/>
      <c r="C113" s="80" t="s">
        <v>152</v>
      </c>
      <c r="D113" s="79" t="s">
        <v>153</v>
      </c>
      <c r="E113" s="166">
        <v>14400</v>
      </c>
      <c r="F113" s="124">
        <v>18000</v>
      </c>
      <c r="G113" s="422">
        <v>0</v>
      </c>
      <c r="H113" s="422"/>
      <c r="I113" s="110"/>
      <c r="J113" s="221"/>
      <c r="K113" s="221"/>
      <c r="L113" s="221"/>
      <c r="M113" s="124"/>
      <c r="N113" s="124"/>
      <c r="O113" s="221"/>
      <c r="P113" s="221"/>
      <c r="Q113" s="221"/>
      <c r="R113" s="232"/>
      <c r="S113" s="151"/>
    </row>
    <row r="114" spans="1:19" ht="27" customHeight="1">
      <c r="A114" s="46"/>
      <c r="B114" s="46"/>
      <c r="C114" s="80" t="s">
        <v>314</v>
      </c>
      <c r="D114" s="79" t="s">
        <v>315</v>
      </c>
      <c r="E114" s="166">
        <v>68000</v>
      </c>
      <c r="F114" s="124">
        <v>40000</v>
      </c>
      <c r="G114" s="422">
        <v>0</v>
      </c>
      <c r="H114" s="422"/>
      <c r="I114" s="110"/>
      <c r="J114" s="221"/>
      <c r="K114" s="221"/>
      <c r="L114" s="221"/>
      <c r="M114" s="124"/>
      <c r="N114" s="124"/>
      <c r="O114" s="221"/>
      <c r="P114" s="221"/>
      <c r="Q114" s="221"/>
      <c r="R114" s="232"/>
      <c r="S114" s="151"/>
    </row>
    <row r="115" spans="1:19" ht="37.5" customHeight="1">
      <c r="A115" s="46"/>
      <c r="B115" s="46"/>
      <c r="C115" s="81" t="s">
        <v>284</v>
      </c>
      <c r="D115" s="49" t="s">
        <v>405</v>
      </c>
      <c r="E115" s="327">
        <v>5865249</v>
      </c>
      <c r="F115" s="124">
        <v>5901000</v>
      </c>
      <c r="G115" s="422">
        <v>5901000</v>
      </c>
      <c r="H115" s="422"/>
      <c r="I115" s="110"/>
      <c r="J115" s="221"/>
      <c r="K115" s="221"/>
      <c r="L115" s="221"/>
      <c r="M115" s="124"/>
      <c r="N115" s="124"/>
      <c r="O115" s="221"/>
      <c r="P115" s="221"/>
      <c r="Q115" s="221"/>
      <c r="R115" s="232"/>
      <c r="S115" s="151"/>
    </row>
    <row r="116" spans="1:19" ht="27.75" customHeight="1">
      <c r="A116" s="46"/>
      <c r="B116" s="46"/>
      <c r="C116" s="76" t="s">
        <v>285</v>
      </c>
      <c r="D116" s="67" t="s">
        <v>410</v>
      </c>
      <c r="E116" s="327">
        <v>17500</v>
      </c>
      <c r="F116" s="122">
        <v>10000</v>
      </c>
      <c r="G116" s="420">
        <v>0</v>
      </c>
      <c r="H116" s="420"/>
      <c r="I116" s="110"/>
      <c r="J116" s="122"/>
      <c r="K116" s="122"/>
      <c r="L116" s="122"/>
      <c r="M116" s="122"/>
      <c r="N116" s="122"/>
      <c r="O116" s="122"/>
      <c r="P116" s="122"/>
      <c r="Q116" s="122"/>
      <c r="R116" s="138"/>
      <c r="S116" s="151"/>
    </row>
    <row r="117" spans="1:19" ht="27.75" customHeight="1">
      <c r="A117" s="46"/>
      <c r="B117" s="46">
        <v>85213</v>
      </c>
      <c r="C117" s="76"/>
      <c r="D117" s="107" t="s">
        <v>309</v>
      </c>
      <c r="E117" s="129">
        <f>SUM(E118:E119)</f>
        <v>83500</v>
      </c>
      <c r="F117" s="129">
        <f>SUM(F118:F119)</f>
        <v>87100</v>
      </c>
      <c r="G117" s="428">
        <f>SUM(G118:G119)</f>
        <v>87100</v>
      </c>
      <c r="H117" s="428"/>
      <c r="I117" s="110"/>
      <c r="J117" s="129"/>
      <c r="K117" s="129"/>
      <c r="L117" s="129"/>
      <c r="M117" s="129"/>
      <c r="N117" s="129"/>
      <c r="O117" s="129"/>
      <c r="P117" s="129"/>
      <c r="Q117" s="129"/>
      <c r="R117" s="139"/>
      <c r="S117" s="151"/>
    </row>
    <row r="118" spans="1:19" ht="39" customHeight="1">
      <c r="A118" s="46"/>
      <c r="B118" s="46"/>
      <c r="C118" s="76" t="s">
        <v>284</v>
      </c>
      <c r="D118" s="49" t="s">
        <v>405</v>
      </c>
      <c r="E118" s="122">
        <v>16200</v>
      </c>
      <c r="F118" s="122">
        <v>15000</v>
      </c>
      <c r="G118" s="420">
        <v>15000</v>
      </c>
      <c r="H118" s="420"/>
      <c r="I118" s="110"/>
      <c r="J118" s="122"/>
      <c r="K118" s="122"/>
      <c r="L118" s="122"/>
      <c r="M118" s="122"/>
      <c r="N118" s="122"/>
      <c r="O118" s="122"/>
      <c r="P118" s="122"/>
      <c r="Q118" s="122"/>
      <c r="R118" s="138"/>
      <c r="S118" s="151"/>
    </row>
    <row r="119" spans="1:19" ht="19.5" customHeight="1">
      <c r="A119" s="46"/>
      <c r="B119" s="46"/>
      <c r="C119" s="76" t="s">
        <v>295</v>
      </c>
      <c r="D119" s="67" t="s">
        <v>414</v>
      </c>
      <c r="E119" s="122">
        <v>67300</v>
      </c>
      <c r="F119" s="122">
        <v>72100</v>
      </c>
      <c r="G119" s="420">
        <v>72100</v>
      </c>
      <c r="H119" s="420"/>
      <c r="I119" s="110"/>
      <c r="J119" s="122"/>
      <c r="K119" s="122"/>
      <c r="L119" s="122"/>
      <c r="M119" s="122"/>
      <c r="N119" s="122"/>
      <c r="O119" s="122"/>
      <c r="P119" s="122"/>
      <c r="Q119" s="122"/>
      <c r="R119" s="138"/>
      <c r="S119" s="151"/>
    </row>
    <row r="120" spans="1:19" ht="28.5" customHeight="1">
      <c r="A120" s="46"/>
      <c r="B120" s="46">
        <v>85214</v>
      </c>
      <c r="C120" s="76"/>
      <c r="D120" s="107" t="s">
        <v>157</v>
      </c>
      <c r="E120" s="132">
        <f>SUM(E121:E123)</f>
        <v>1614755</v>
      </c>
      <c r="F120" s="132">
        <f>SUM(F121:F123)</f>
        <v>1051200</v>
      </c>
      <c r="G120" s="430">
        <f>SUM(G121:G123)</f>
        <v>1051200</v>
      </c>
      <c r="H120" s="430"/>
      <c r="I120" s="110"/>
      <c r="J120" s="132"/>
      <c r="K120" s="132"/>
      <c r="L120" s="132"/>
      <c r="M120" s="132"/>
      <c r="N120" s="132"/>
      <c r="O120" s="132"/>
      <c r="P120" s="132"/>
      <c r="Q120" s="132"/>
      <c r="R120" s="140"/>
      <c r="S120" s="151"/>
    </row>
    <row r="121" spans="1:19" ht="16.5" customHeight="1">
      <c r="A121" s="46"/>
      <c r="B121" s="46"/>
      <c r="C121" s="78" t="s">
        <v>152</v>
      </c>
      <c r="D121" s="67" t="s">
        <v>153</v>
      </c>
      <c r="E121" s="122">
        <v>0</v>
      </c>
      <c r="F121" s="122">
        <v>0</v>
      </c>
      <c r="G121" s="420">
        <v>0</v>
      </c>
      <c r="H121" s="420"/>
      <c r="I121" s="110"/>
      <c r="J121" s="122"/>
      <c r="K121" s="122"/>
      <c r="L121" s="122"/>
      <c r="M121" s="122"/>
      <c r="N121" s="122"/>
      <c r="O121" s="122"/>
      <c r="P121" s="122"/>
      <c r="Q121" s="122"/>
      <c r="R121" s="138"/>
      <c r="S121" s="151"/>
    </row>
    <row r="122" spans="1:19" ht="35.25" customHeight="1">
      <c r="A122" s="46"/>
      <c r="B122" s="46"/>
      <c r="C122" s="76" t="s">
        <v>284</v>
      </c>
      <c r="D122" s="49" t="s">
        <v>405</v>
      </c>
      <c r="E122" s="122">
        <v>0</v>
      </c>
      <c r="F122" s="122">
        <v>0</v>
      </c>
      <c r="G122" s="420">
        <v>0</v>
      </c>
      <c r="H122" s="420"/>
      <c r="I122" s="110"/>
      <c r="J122" s="122"/>
      <c r="K122" s="122"/>
      <c r="L122" s="122"/>
      <c r="M122" s="122"/>
      <c r="N122" s="122"/>
      <c r="O122" s="122"/>
      <c r="P122" s="122"/>
      <c r="Q122" s="122"/>
      <c r="R122" s="138"/>
      <c r="S122" s="151"/>
    </row>
    <row r="123" spans="1:19" ht="18" customHeight="1">
      <c r="A123" s="46"/>
      <c r="B123" s="46"/>
      <c r="C123" s="76" t="s">
        <v>295</v>
      </c>
      <c r="D123" s="67" t="s">
        <v>414</v>
      </c>
      <c r="E123" s="122">
        <v>1614755</v>
      </c>
      <c r="F123" s="122">
        <v>1051200</v>
      </c>
      <c r="G123" s="420">
        <v>1051200</v>
      </c>
      <c r="H123" s="420"/>
      <c r="I123" s="110"/>
      <c r="J123" s="122"/>
      <c r="K123" s="122"/>
      <c r="L123" s="122"/>
      <c r="M123" s="122"/>
      <c r="N123" s="122"/>
      <c r="O123" s="122"/>
      <c r="P123" s="122"/>
      <c r="Q123" s="122"/>
      <c r="R123" s="138"/>
      <c r="S123" s="151"/>
    </row>
    <row r="124" spans="1:19" ht="16.5" customHeight="1">
      <c r="A124" s="46"/>
      <c r="B124" s="46">
        <v>85216</v>
      </c>
      <c r="C124" s="76"/>
      <c r="D124" s="107" t="s">
        <v>312</v>
      </c>
      <c r="E124" s="132">
        <f>SUM(E125:E126)</f>
        <v>680268</v>
      </c>
      <c r="F124" s="132">
        <f>SUM(F125:F126)</f>
        <v>655000</v>
      </c>
      <c r="G124" s="430">
        <f>SUM(G125:G126)</f>
        <v>650000</v>
      </c>
      <c r="H124" s="430"/>
      <c r="I124" s="110"/>
      <c r="J124" s="132"/>
      <c r="K124" s="132"/>
      <c r="L124" s="132"/>
      <c r="M124" s="132"/>
      <c r="N124" s="132"/>
      <c r="O124" s="132"/>
      <c r="P124" s="132"/>
      <c r="Q124" s="132"/>
      <c r="R124" s="140"/>
      <c r="S124" s="151"/>
    </row>
    <row r="125" spans="1:19" ht="16.5" customHeight="1">
      <c r="A125" s="154"/>
      <c r="B125" s="154"/>
      <c r="C125" s="78" t="s">
        <v>152</v>
      </c>
      <c r="D125" s="67" t="s">
        <v>153</v>
      </c>
      <c r="E125" s="183">
        <v>5000</v>
      </c>
      <c r="F125" s="183">
        <v>5000</v>
      </c>
      <c r="G125" s="431">
        <v>0</v>
      </c>
      <c r="H125" s="431"/>
      <c r="I125" s="110"/>
      <c r="J125" s="183"/>
      <c r="K125" s="183"/>
      <c r="L125" s="183"/>
      <c r="M125" s="183"/>
      <c r="N125" s="183"/>
      <c r="O125" s="183"/>
      <c r="P125" s="183"/>
      <c r="Q125" s="183"/>
      <c r="R125" s="155"/>
      <c r="S125" s="151"/>
    </row>
    <row r="126" spans="1:19" ht="17.25" customHeight="1">
      <c r="A126" s="46"/>
      <c r="B126" s="46"/>
      <c r="C126" s="76" t="s">
        <v>295</v>
      </c>
      <c r="D126" s="67" t="s">
        <v>414</v>
      </c>
      <c r="E126" s="122">
        <v>675268</v>
      </c>
      <c r="F126" s="122">
        <v>650000</v>
      </c>
      <c r="G126" s="420">
        <v>650000</v>
      </c>
      <c r="H126" s="420"/>
      <c r="I126" s="110"/>
      <c r="J126" s="122"/>
      <c r="K126" s="122"/>
      <c r="L126" s="122"/>
      <c r="M126" s="122"/>
      <c r="N126" s="122"/>
      <c r="O126" s="122"/>
      <c r="P126" s="122"/>
      <c r="Q126" s="122"/>
      <c r="R126" s="138"/>
      <c r="S126" s="151"/>
    </row>
    <row r="127" spans="1:19" ht="16.5" customHeight="1">
      <c r="A127" s="46"/>
      <c r="B127" s="46">
        <v>85219</v>
      </c>
      <c r="C127" s="76"/>
      <c r="D127" s="107" t="s">
        <v>310</v>
      </c>
      <c r="E127" s="132">
        <f>SUM(E128:E129)</f>
        <v>512529</v>
      </c>
      <c r="F127" s="132">
        <f>SUM(F129)</f>
        <v>492100</v>
      </c>
      <c r="G127" s="430">
        <f>SUM(G129)</f>
        <v>492100</v>
      </c>
      <c r="H127" s="430"/>
      <c r="I127" s="110"/>
      <c r="J127" s="132"/>
      <c r="K127" s="132"/>
      <c r="L127" s="132"/>
      <c r="M127" s="132"/>
      <c r="N127" s="132"/>
      <c r="O127" s="132"/>
      <c r="P127" s="132"/>
      <c r="Q127" s="132"/>
      <c r="R127" s="140"/>
      <c r="S127" s="151"/>
    </row>
    <row r="128" spans="1:19" ht="16.5" customHeight="1">
      <c r="A128" s="154"/>
      <c r="B128" s="154"/>
      <c r="C128" s="78" t="s">
        <v>152</v>
      </c>
      <c r="D128" s="67" t="s">
        <v>311</v>
      </c>
      <c r="E128" s="183">
        <v>2549</v>
      </c>
      <c r="F128" s="183">
        <v>0</v>
      </c>
      <c r="G128" s="431">
        <v>0</v>
      </c>
      <c r="H128" s="431"/>
      <c r="I128" s="110"/>
      <c r="J128" s="183"/>
      <c r="K128" s="183"/>
      <c r="L128" s="183"/>
      <c r="M128" s="183"/>
      <c r="N128" s="183"/>
      <c r="O128" s="183"/>
      <c r="P128" s="183"/>
      <c r="Q128" s="183"/>
      <c r="R128" s="155"/>
      <c r="S128" s="151"/>
    </row>
    <row r="129" spans="1:19" ht="17.25" customHeight="1">
      <c r="A129" s="46"/>
      <c r="B129" s="46"/>
      <c r="C129" s="76" t="s">
        <v>295</v>
      </c>
      <c r="D129" s="67" t="s">
        <v>414</v>
      </c>
      <c r="E129" s="122">
        <v>509980</v>
      </c>
      <c r="F129" s="122">
        <v>492100</v>
      </c>
      <c r="G129" s="420">
        <v>492100</v>
      </c>
      <c r="H129" s="420"/>
      <c r="I129" s="110"/>
      <c r="J129" s="122"/>
      <c r="K129" s="122"/>
      <c r="L129" s="122"/>
      <c r="M129" s="122"/>
      <c r="N129" s="122"/>
      <c r="O129" s="122"/>
      <c r="P129" s="122"/>
      <c r="Q129" s="122"/>
      <c r="R129" s="138"/>
      <c r="S129" s="151"/>
    </row>
    <row r="130" spans="1:19" ht="17.25" customHeight="1">
      <c r="A130" s="46"/>
      <c r="B130" s="46">
        <v>85228</v>
      </c>
      <c r="C130" s="76"/>
      <c r="D130" s="107" t="s">
        <v>159</v>
      </c>
      <c r="E130" s="132">
        <f>SUM(E131)</f>
        <v>136000</v>
      </c>
      <c r="F130" s="132">
        <f>SUM(F131)</f>
        <v>136000</v>
      </c>
      <c r="G130" s="430">
        <f>SUM(G131)</f>
        <v>0</v>
      </c>
      <c r="H130" s="430"/>
      <c r="I130" s="110"/>
      <c r="J130" s="132"/>
      <c r="K130" s="132"/>
      <c r="L130" s="132"/>
      <c r="M130" s="132"/>
      <c r="N130" s="132"/>
      <c r="O130" s="132"/>
      <c r="P130" s="132"/>
      <c r="Q130" s="132"/>
      <c r="R130" s="140"/>
      <c r="S130" s="151"/>
    </row>
    <row r="131" spans="1:19" ht="16.5" customHeight="1">
      <c r="A131" s="46"/>
      <c r="B131" s="46"/>
      <c r="C131" s="78" t="s">
        <v>108</v>
      </c>
      <c r="D131" s="67" t="s">
        <v>109</v>
      </c>
      <c r="E131" s="122">
        <v>136000</v>
      </c>
      <c r="F131" s="122">
        <v>136000</v>
      </c>
      <c r="G131" s="420">
        <v>0</v>
      </c>
      <c r="H131" s="420"/>
      <c r="I131" s="110"/>
      <c r="J131" s="122"/>
      <c r="K131" s="122"/>
      <c r="L131" s="122"/>
      <c r="M131" s="122"/>
      <c r="N131" s="122"/>
      <c r="O131" s="122"/>
      <c r="P131" s="122"/>
      <c r="Q131" s="122"/>
      <c r="R131" s="138"/>
      <c r="S131" s="151"/>
    </row>
    <row r="132" spans="1:19" ht="16.5" customHeight="1">
      <c r="A132" s="46"/>
      <c r="B132" s="46">
        <v>85295</v>
      </c>
      <c r="C132" s="76"/>
      <c r="D132" s="107" t="s">
        <v>151</v>
      </c>
      <c r="E132" s="132">
        <f>SUM(E133)</f>
        <v>241622</v>
      </c>
      <c r="F132" s="132">
        <f>SUM(F133)</f>
        <v>241600</v>
      </c>
      <c r="G132" s="430">
        <f>SUM(G133)</f>
        <v>241600</v>
      </c>
      <c r="H132" s="430"/>
      <c r="I132" s="110"/>
      <c r="J132" s="132"/>
      <c r="K132" s="132"/>
      <c r="L132" s="132"/>
      <c r="M132" s="132"/>
      <c r="N132" s="132"/>
      <c r="O132" s="132"/>
      <c r="P132" s="132"/>
      <c r="Q132" s="132"/>
      <c r="R132" s="140"/>
      <c r="S132" s="151"/>
    </row>
    <row r="133" spans="1:19" ht="24" customHeight="1">
      <c r="A133" s="46"/>
      <c r="B133" s="46"/>
      <c r="C133" s="76" t="s">
        <v>295</v>
      </c>
      <c r="D133" s="67" t="s">
        <v>414</v>
      </c>
      <c r="E133" s="122">
        <v>241622</v>
      </c>
      <c r="F133" s="122">
        <v>241600</v>
      </c>
      <c r="G133" s="420">
        <v>241600</v>
      </c>
      <c r="H133" s="420"/>
      <c r="I133" s="110"/>
      <c r="J133" s="122"/>
      <c r="K133" s="122"/>
      <c r="L133" s="122"/>
      <c r="M133" s="122"/>
      <c r="N133" s="122"/>
      <c r="O133" s="122"/>
      <c r="P133" s="122"/>
      <c r="Q133" s="122"/>
      <c r="R133" s="138"/>
      <c r="S133" s="151"/>
    </row>
    <row r="134" spans="1:19" ht="19.5" customHeight="1">
      <c r="A134" s="58">
        <v>853</v>
      </c>
      <c r="B134" s="58"/>
      <c r="C134" s="59"/>
      <c r="D134" s="60" t="s">
        <v>313</v>
      </c>
      <c r="E134" s="128">
        <f>SUM(E135)</f>
        <v>1410358</v>
      </c>
      <c r="F134" s="128">
        <f>SUM(F135)</f>
        <v>602790</v>
      </c>
      <c r="G134" s="405">
        <f>SUM(G135)</f>
        <v>0</v>
      </c>
      <c r="H134" s="405">
        <f>SUM(H135)</f>
        <v>602790</v>
      </c>
      <c r="I134" s="114"/>
      <c r="J134" s="128"/>
      <c r="K134" s="128"/>
      <c r="L134" s="128"/>
      <c r="M134" s="128"/>
      <c r="N134" s="128"/>
      <c r="O134" s="128"/>
      <c r="P134" s="128"/>
      <c r="Q134" s="128"/>
      <c r="R134" s="271"/>
      <c r="S134" s="152"/>
    </row>
    <row r="135" spans="1:19" ht="16.5" customHeight="1">
      <c r="A135" s="64"/>
      <c r="B135" s="64">
        <v>85395</v>
      </c>
      <c r="C135" s="71"/>
      <c r="D135" s="66" t="s">
        <v>151</v>
      </c>
      <c r="E135" s="123">
        <f>SUM(E136:E139)</f>
        <v>1410358</v>
      </c>
      <c r="F135" s="123">
        <f>SUM(F136:F137)</f>
        <v>602790</v>
      </c>
      <c r="G135" s="421">
        <f>SUM(G136:G137)</f>
        <v>0</v>
      </c>
      <c r="H135" s="421">
        <f>SUM(H136:H137)</f>
        <v>602790</v>
      </c>
      <c r="I135" s="110"/>
      <c r="J135" s="220"/>
      <c r="K135" s="220"/>
      <c r="L135" s="220"/>
      <c r="M135" s="123"/>
      <c r="N135" s="123"/>
      <c r="O135" s="220"/>
      <c r="P135" s="220"/>
      <c r="Q135" s="220"/>
      <c r="R135" s="231"/>
      <c r="S135" s="145"/>
    </row>
    <row r="136" spans="1:19" ht="48.75" customHeight="1">
      <c r="A136" s="64"/>
      <c r="B136" s="64"/>
      <c r="C136" s="81" t="s">
        <v>377</v>
      </c>
      <c r="D136" s="92" t="s">
        <v>418</v>
      </c>
      <c r="E136" s="124">
        <v>1220425</v>
      </c>
      <c r="F136" s="124">
        <v>602790</v>
      </c>
      <c r="G136" s="422">
        <v>0</v>
      </c>
      <c r="H136" s="422">
        <v>602790</v>
      </c>
      <c r="I136" s="110"/>
      <c r="J136" s="221"/>
      <c r="K136" s="221"/>
      <c r="L136" s="221"/>
      <c r="M136" s="124"/>
      <c r="N136" s="124"/>
      <c r="O136" s="221"/>
      <c r="P136" s="221"/>
      <c r="Q136" s="221"/>
      <c r="R136" s="232"/>
      <c r="S136" s="145"/>
    </row>
    <row r="137" spans="1:19" ht="45.75" customHeight="1">
      <c r="A137" s="52"/>
      <c r="B137" s="52"/>
      <c r="C137" s="52">
        <v>2009</v>
      </c>
      <c r="D137" s="92" t="s">
        <v>418</v>
      </c>
      <c r="E137" s="124">
        <v>186187</v>
      </c>
      <c r="F137" s="124">
        <v>0</v>
      </c>
      <c r="G137" s="422">
        <v>0</v>
      </c>
      <c r="H137" s="422">
        <v>0</v>
      </c>
      <c r="I137" s="110"/>
      <c r="J137" s="221"/>
      <c r="K137" s="221"/>
      <c r="L137" s="221"/>
      <c r="M137" s="124"/>
      <c r="N137" s="124"/>
      <c r="O137" s="221"/>
      <c r="P137" s="221"/>
      <c r="Q137" s="221"/>
      <c r="R137" s="232"/>
      <c r="S137" s="145"/>
    </row>
    <row r="138" spans="1:19" ht="47.25" customHeight="1">
      <c r="A138" s="52"/>
      <c r="B138" s="52"/>
      <c r="C138" s="52">
        <v>6207</v>
      </c>
      <c r="D138" s="92" t="s">
        <v>418</v>
      </c>
      <c r="E138" s="124">
        <v>3184</v>
      </c>
      <c r="F138" s="124">
        <v>0</v>
      </c>
      <c r="G138" s="422"/>
      <c r="H138" s="422"/>
      <c r="I138" s="110"/>
      <c r="J138" s="221"/>
      <c r="K138" s="221"/>
      <c r="L138" s="221"/>
      <c r="M138" s="124"/>
      <c r="N138" s="124"/>
      <c r="O138" s="221"/>
      <c r="P138" s="221"/>
      <c r="Q138" s="221"/>
      <c r="R138" s="232"/>
      <c r="S138" s="145"/>
    </row>
    <row r="139" spans="1:19" ht="48" customHeight="1">
      <c r="A139" s="52"/>
      <c r="B139" s="52"/>
      <c r="C139" s="52">
        <v>6209</v>
      </c>
      <c r="D139" s="92" t="s">
        <v>418</v>
      </c>
      <c r="E139" s="124">
        <v>562</v>
      </c>
      <c r="F139" s="124">
        <v>0</v>
      </c>
      <c r="G139" s="422"/>
      <c r="H139" s="422"/>
      <c r="I139" s="110"/>
      <c r="J139" s="221"/>
      <c r="K139" s="221"/>
      <c r="L139" s="221"/>
      <c r="M139" s="124"/>
      <c r="N139" s="124"/>
      <c r="O139" s="221"/>
      <c r="P139" s="221"/>
      <c r="Q139" s="221"/>
      <c r="R139" s="232"/>
      <c r="S139" s="145"/>
    </row>
    <row r="140" spans="1:19" ht="16.5" customHeight="1">
      <c r="A140" s="105">
        <v>854</v>
      </c>
      <c r="B140" s="68"/>
      <c r="C140" s="68"/>
      <c r="D140" s="104" t="s">
        <v>160</v>
      </c>
      <c r="E140" s="133">
        <f aca="true" t="shared" si="6" ref="E140:G141">SUM(E141)</f>
        <v>662335</v>
      </c>
      <c r="F140" s="133">
        <f t="shared" si="6"/>
        <v>0</v>
      </c>
      <c r="G140" s="407">
        <f t="shared" si="6"/>
        <v>0</v>
      </c>
      <c r="H140" s="407"/>
      <c r="I140" s="114"/>
      <c r="J140" s="133"/>
      <c r="K140" s="133"/>
      <c r="L140" s="133"/>
      <c r="M140" s="133"/>
      <c r="N140" s="133"/>
      <c r="O140" s="133"/>
      <c r="P140" s="133"/>
      <c r="Q140" s="133"/>
      <c r="R140" s="273"/>
      <c r="S140" s="141"/>
    </row>
    <row r="141" spans="1:19" ht="16.5" customHeight="1">
      <c r="A141" s="52"/>
      <c r="B141" s="96">
        <v>85415</v>
      </c>
      <c r="C141" s="52"/>
      <c r="D141" s="97" t="s">
        <v>258</v>
      </c>
      <c r="E141" s="126">
        <f t="shared" si="6"/>
        <v>662335</v>
      </c>
      <c r="F141" s="126">
        <f t="shared" si="6"/>
        <v>0</v>
      </c>
      <c r="G141" s="432">
        <f t="shared" si="6"/>
        <v>0</v>
      </c>
      <c r="H141" s="432"/>
      <c r="I141" s="110"/>
      <c r="J141" s="223"/>
      <c r="K141" s="223"/>
      <c r="L141" s="223"/>
      <c r="M141" s="126"/>
      <c r="N141" s="126"/>
      <c r="O141" s="223"/>
      <c r="P141" s="223"/>
      <c r="Q141" s="223"/>
      <c r="R141" s="234"/>
      <c r="S141" s="148"/>
    </row>
    <row r="142" spans="1:19" ht="19.5" customHeight="1">
      <c r="A142" s="52"/>
      <c r="B142" s="52"/>
      <c r="C142" s="52">
        <v>2030</v>
      </c>
      <c r="D142" s="67" t="s">
        <v>414</v>
      </c>
      <c r="E142" s="124">
        <v>662335</v>
      </c>
      <c r="F142" s="124">
        <v>0</v>
      </c>
      <c r="G142" s="422">
        <v>0</v>
      </c>
      <c r="H142" s="422"/>
      <c r="I142" s="110"/>
      <c r="J142" s="221"/>
      <c r="K142" s="221"/>
      <c r="L142" s="221"/>
      <c r="M142" s="124"/>
      <c r="N142" s="124"/>
      <c r="O142" s="221"/>
      <c r="P142" s="221"/>
      <c r="Q142" s="221"/>
      <c r="R142" s="232"/>
      <c r="S142" s="151"/>
    </row>
    <row r="143" spans="1:19" ht="18" customHeight="1">
      <c r="A143" s="108">
        <v>900</v>
      </c>
      <c r="B143" s="108"/>
      <c r="C143" s="109"/>
      <c r="D143" s="106" t="s">
        <v>161</v>
      </c>
      <c r="E143" s="120">
        <f>SUM(E144+E146+E149)</f>
        <v>2600164</v>
      </c>
      <c r="F143" s="120">
        <f>SUM(F146+F149)</f>
        <v>1928846</v>
      </c>
      <c r="G143" s="403">
        <f>SUM(G146+G149)</f>
        <v>0</v>
      </c>
      <c r="H143" s="403">
        <f>SUM(H146+H149)</f>
        <v>0</v>
      </c>
      <c r="I143" s="114"/>
      <c r="J143" s="120"/>
      <c r="K143" s="120"/>
      <c r="L143" s="120"/>
      <c r="M143" s="120"/>
      <c r="N143" s="120"/>
      <c r="O143" s="120"/>
      <c r="P143" s="120"/>
      <c r="Q143" s="120"/>
      <c r="R143" s="269"/>
      <c r="S143" s="146"/>
    </row>
    <row r="144" spans="1:45" s="310" customFormat="1" ht="16.5" customHeight="1">
      <c r="A144" s="305"/>
      <c r="B144" s="305">
        <v>90004</v>
      </c>
      <c r="C144" s="306"/>
      <c r="D144" s="107" t="s">
        <v>264</v>
      </c>
      <c r="E144" s="328">
        <f>SUM(E145)</f>
        <v>15000</v>
      </c>
      <c r="F144" s="121">
        <f>SUM(F145)</f>
        <v>0</v>
      </c>
      <c r="G144" s="419">
        <f>SUM(G145)</f>
        <v>0</v>
      </c>
      <c r="H144" s="419">
        <f>SUM(H145)</f>
        <v>0</v>
      </c>
      <c r="I144" s="110"/>
      <c r="J144" s="121"/>
      <c r="K144" s="121"/>
      <c r="L144" s="121"/>
      <c r="M144" s="121"/>
      <c r="N144" s="121"/>
      <c r="O144" s="121"/>
      <c r="P144" s="121"/>
      <c r="Q144" s="121"/>
      <c r="R144" s="137"/>
      <c r="S144" s="307"/>
      <c r="T144" s="308"/>
      <c r="U144" s="308"/>
      <c r="V144" s="308"/>
      <c r="W144" s="308"/>
      <c r="X144" s="308"/>
      <c r="Y144" s="308"/>
      <c r="Z144" s="308"/>
      <c r="AA144" s="308"/>
      <c r="AB144" s="308"/>
      <c r="AC144" s="308"/>
      <c r="AD144" s="308"/>
      <c r="AE144" s="308"/>
      <c r="AF144" s="308"/>
      <c r="AG144" s="308"/>
      <c r="AH144" s="308"/>
      <c r="AI144" s="308"/>
      <c r="AJ144" s="308"/>
      <c r="AK144" s="308"/>
      <c r="AL144" s="308"/>
      <c r="AM144" s="308"/>
      <c r="AN144" s="308"/>
      <c r="AO144" s="308"/>
      <c r="AP144" s="308"/>
      <c r="AQ144" s="308"/>
      <c r="AR144" s="308"/>
      <c r="AS144" s="309"/>
    </row>
    <row r="145" spans="1:45" s="310" customFormat="1" ht="30" customHeight="1">
      <c r="A145" s="311"/>
      <c r="B145" s="311"/>
      <c r="C145" s="84" t="s">
        <v>384</v>
      </c>
      <c r="D145" s="67" t="s">
        <v>419</v>
      </c>
      <c r="E145" s="327">
        <v>15000</v>
      </c>
      <c r="F145" s="312">
        <v>0</v>
      </c>
      <c r="G145" s="433">
        <v>0</v>
      </c>
      <c r="H145" s="433">
        <v>0</v>
      </c>
      <c r="I145" s="313"/>
      <c r="J145" s="312"/>
      <c r="K145" s="312"/>
      <c r="L145" s="312"/>
      <c r="M145" s="312"/>
      <c r="N145" s="312"/>
      <c r="O145" s="312"/>
      <c r="P145" s="312"/>
      <c r="Q145" s="312"/>
      <c r="R145" s="314"/>
      <c r="S145" s="307"/>
      <c r="T145" s="308"/>
      <c r="U145" s="308"/>
      <c r="V145" s="308"/>
      <c r="W145" s="308"/>
      <c r="X145" s="308"/>
      <c r="Y145" s="308"/>
      <c r="Z145" s="308"/>
      <c r="AA145" s="308"/>
      <c r="AB145" s="308"/>
      <c r="AC145" s="308"/>
      <c r="AD145" s="308"/>
      <c r="AE145" s="308"/>
      <c r="AF145" s="308"/>
      <c r="AG145" s="308"/>
      <c r="AH145" s="308"/>
      <c r="AI145" s="308"/>
      <c r="AJ145" s="308"/>
      <c r="AK145" s="308"/>
      <c r="AL145" s="308"/>
      <c r="AM145" s="308"/>
      <c r="AN145" s="308"/>
      <c r="AO145" s="308"/>
      <c r="AP145" s="308"/>
      <c r="AQ145" s="308"/>
      <c r="AR145" s="308"/>
      <c r="AS145" s="309"/>
    </row>
    <row r="146" spans="1:45" s="310" customFormat="1" ht="25.5" customHeight="1">
      <c r="A146" s="305"/>
      <c r="B146" s="305">
        <v>90019</v>
      </c>
      <c r="C146" s="306"/>
      <c r="D146" s="107" t="s">
        <v>420</v>
      </c>
      <c r="E146" s="328">
        <f>SUM(E147:E148)</f>
        <v>577203</v>
      </c>
      <c r="F146" s="121">
        <f>SUM(F147)</f>
        <v>140000</v>
      </c>
      <c r="G146" s="419">
        <f>SUM(G147)</f>
        <v>0</v>
      </c>
      <c r="H146" s="419">
        <f>SUM(H147)</f>
        <v>0</v>
      </c>
      <c r="I146" s="110"/>
      <c r="J146" s="121"/>
      <c r="K146" s="121"/>
      <c r="L146" s="121"/>
      <c r="M146" s="121"/>
      <c r="N146" s="121"/>
      <c r="O146" s="121"/>
      <c r="P146" s="121"/>
      <c r="Q146" s="121"/>
      <c r="R146" s="137"/>
      <c r="S146" s="307"/>
      <c r="T146" s="308"/>
      <c r="U146" s="308"/>
      <c r="V146" s="308"/>
      <c r="W146" s="308"/>
      <c r="X146" s="308"/>
      <c r="Y146" s="308"/>
      <c r="Z146" s="308"/>
      <c r="AA146" s="308"/>
      <c r="AB146" s="308"/>
      <c r="AC146" s="308"/>
      <c r="AD146" s="308"/>
      <c r="AE146" s="308"/>
      <c r="AF146" s="308"/>
      <c r="AG146" s="308"/>
      <c r="AH146" s="308"/>
      <c r="AI146" s="308"/>
      <c r="AJ146" s="308"/>
      <c r="AK146" s="308"/>
      <c r="AL146" s="308"/>
      <c r="AM146" s="308"/>
      <c r="AN146" s="308"/>
      <c r="AO146" s="308"/>
      <c r="AP146" s="308"/>
      <c r="AQ146" s="308"/>
      <c r="AR146" s="308"/>
      <c r="AS146" s="309"/>
    </row>
    <row r="147" spans="1:45" s="310" customFormat="1" ht="16.5" customHeight="1">
      <c r="A147" s="311"/>
      <c r="B147" s="311"/>
      <c r="C147" s="84" t="s">
        <v>131</v>
      </c>
      <c r="D147" s="67" t="s">
        <v>421</v>
      </c>
      <c r="E147" s="327">
        <v>240000</v>
      </c>
      <c r="F147" s="312">
        <v>140000</v>
      </c>
      <c r="G147" s="433">
        <v>0</v>
      </c>
      <c r="H147" s="433">
        <v>0</v>
      </c>
      <c r="I147" s="313"/>
      <c r="J147" s="312"/>
      <c r="K147" s="312"/>
      <c r="L147" s="312"/>
      <c r="M147" s="312"/>
      <c r="N147" s="312"/>
      <c r="O147" s="312"/>
      <c r="P147" s="312"/>
      <c r="Q147" s="312"/>
      <c r="R147" s="314"/>
      <c r="S147" s="307"/>
      <c r="T147" s="308"/>
      <c r="U147" s="308"/>
      <c r="V147" s="308"/>
      <c r="W147" s="308"/>
      <c r="X147" s="308"/>
      <c r="Y147" s="308"/>
      <c r="Z147" s="308"/>
      <c r="AA147" s="308"/>
      <c r="AB147" s="308"/>
      <c r="AC147" s="308"/>
      <c r="AD147" s="308"/>
      <c r="AE147" s="308"/>
      <c r="AF147" s="308"/>
      <c r="AG147" s="308"/>
      <c r="AH147" s="308"/>
      <c r="AI147" s="308"/>
      <c r="AJ147" s="308"/>
      <c r="AK147" s="308"/>
      <c r="AL147" s="308"/>
      <c r="AM147" s="308"/>
      <c r="AN147" s="308"/>
      <c r="AO147" s="308"/>
      <c r="AP147" s="308"/>
      <c r="AQ147" s="308"/>
      <c r="AR147" s="308"/>
      <c r="AS147" s="309"/>
    </row>
    <row r="148" spans="1:45" s="310" customFormat="1" ht="16.5" customHeight="1">
      <c r="A148" s="311"/>
      <c r="B148" s="311"/>
      <c r="C148" s="84" t="s">
        <v>152</v>
      </c>
      <c r="D148" s="54" t="s">
        <v>153</v>
      </c>
      <c r="E148" s="327">
        <v>337203</v>
      </c>
      <c r="F148" s="312">
        <v>0</v>
      </c>
      <c r="G148" s="433">
        <v>0</v>
      </c>
      <c r="H148" s="433">
        <v>0</v>
      </c>
      <c r="I148" s="313"/>
      <c r="J148" s="312"/>
      <c r="K148" s="312"/>
      <c r="L148" s="312"/>
      <c r="M148" s="312"/>
      <c r="N148" s="312"/>
      <c r="O148" s="312"/>
      <c r="P148" s="312"/>
      <c r="Q148" s="312"/>
      <c r="R148" s="314"/>
      <c r="S148" s="307"/>
      <c r="T148" s="308"/>
      <c r="U148" s="308"/>
      <c r="V148" s="308"/>
      <c r="W148" s="308"/>
      <c r="X148" s="308"/>
      <c r="Y148" s="308"/>
      <c r="Z148" s="308"/>
      <c r="AA148" s="308"/>
      <c r="AB148" s="308"/>
      <c r="AC148" s="308"/>
      <c r="AD148" s="308"/>
      <c r="AE148" s="308"/>
      <c r="AF148" s="308"/>
      <c r="AG148" s="308"/>
      <c r="AH148" s="308"/>
      <c r="AI148" s="308"/>
      <c r="AJ148" s="308"/>
      <c r="AK148" s="308"/>
      <c r="AL148" s="308"/>
      <c r="AM148" s="308"/>
      <c r="AN148" s="308"/>
      <c r="AO148" s="308"/>
      <c r="AP148" s="308"/>
      <c r="AQ148" s="308"/>
      <c r="AR148" s="308"/>
      <c r="AS148" s="309"/>
    </row>
    <row r="149" spans="1:19" ht="16.5" customHeight="1">
      <c r="A149" s="82"/>
      <c r="B149" s="82">
        <v>90095</v>
      </c>
      <c r="C149" s="64"/>
      <c r="D149" s="66" t="s">
        <v>151</v>
      </c>
      <c r="E149" s="123">
        <f>SUM(E150:E153)</f>
        <v>2007961</v>
      </c>
      <c r="F149" s="123">
        <f>SUM(F150:F153)</f>
        <v>1788846</v>
      </c>
      <c r="G149" s="421">
        <f>SUM(G150:G150)</f>
        <v>0</v>
      </c>
      <c r="H149" s="421">
        <f>SUM(H150:H150)</f>
        <v>0</v>
      </c>
      <c r="I149" s="110"/>
      <c r="J149" s="220"/>
      <c r="K149" s="220"/>
      <c r="L149" s="220"/>
      <c r="M149" s="123"/>
      <c r="N149" s="123"/>
      <c r="O149" s="220"/>
      <c r="P149" s="220"/>
      <c r="Q149" s="220"/>
      <c r="R149" s="231"/>
      <c r="S149" s="145"/>
    </row>
    <row r="150" spans="1:19" ht="16.5" customHeight="1">
      <c r="A150" s="83"/>
      <c r="B150" s="83"/>
      <c r="C150" s="84" t="s">
        <v>152</v>
      </c>
      <c r="D150" s="54" t="s">
        <v>153</v>
      </c>
      <c r="E150" s="167">
        <v>1426370</v>
      </c>
      <c r="F150" s="124">
        <v>377648</v>
      </c>
      <c r="G150" s="422">
        <v>0</v>
      </c>
      <c r="H150" s="422">
        <v>0</v>
      </c>
      <c r="I150" s="110"/>
      <c r="J150" s="221"/>
      <c r="K150" s="221"/>
      <c r="L150" s="221"/>
      <c r="M150" s="124"/>
      <c r="N150" s="124"/>
      <c r="O150" s="221"/>
      <c r="P150" s="221"/>
      <c r="Q150" s="221"/>
      <c r="R150" s="232"/>
      <c r="S150" s="145"/>
    </row>
    <row r="151" spans="1:19" ht="22.5" customHeight="1">
      <c r="A151" s="83"/>
      <c r="B151" s="83"/>
      <c r="C151" s="52">
        <v>2440</v>
      </c>
      <c r="D151" s="67" t="s">
        <v>419</v>
      </c>
      <c r="E151" s="167">
        <v>10000</v>
      </c>
      <c r="F151" s="124">
        <v>0</v>
      </c>
      <c r="G151" s="422">
        <v>0</v>
      </c>
      <c r="H151" s="422">
        <v>0</v>
      </c>
      <c r="I151" s="110"/>
      <c r="J151" s="221"/>
      <c r="K151" s="221"/>
      <c r="L151" s="221"/>
      <c r="M151" s="124"/>
      <c r="N151" s="124"/>
      <c r="O151" s="221"/>
      <c r="P151" s="221"/>
      <c r="Q151" s="221"/>
      <c r="R151" s="232"/>
      <c r="S151" s="145"/>
    </row>
    <row r="152" spans="1:19" ht="48" customHeight="1">
      <c r="A152" s="83"/>
      <c r="B152" s="83"/>
      <c r="C152" s="52">
        <v>6207</v>
      </c>
      <c r="D152" s="92" t="s">
        <v>418</v>
      </c>
      <c r="E152" s="167">
        <v>0</v>
      </c>
      <c r="F152" s="124">
        <v>1411198</v>
      </c>
      <c r="G152" s="422"/>
      <c r="H152" s="422"/>
      <c r="I152" s="110"/>
      <c r="J152" s="221"/>
      <c r="K152" s="221"/>
      <c r="L152" s="221"/>
      <c r="M152" s="124"/>
      <c r="N152" s="124"/>
      <c r="O152" s="221"/>
      <c r="P152" s="221"/>
      <c r="Q152" s="221"/>
      <c r="R152" s="232"/>
      <c r="S152" s="145"/>
    </row>
    <row r="153" spans="1:19" ht="46.5" customHeight="1">
      <c r="A153" s="83"/>
      <c r="B153" s="83"/>
      <c r="C153" s="52">
        <v>6209</v>
      </c>
      <c r="D153" s="92" t="s">
        <v>418</v>
      </c>
      <c r="E153" s="167">
        <v>571591</v>
      </c>
      <c r="F153" s="124">
        <v>0</v>
      </c>
      <c r="G153" s="422">
        <v>0</v>
      </c>
      <c r="H153" s="422">
        <v>0</v>
      </c>
      <c r="I153" s="110"/>
      <c r="J153" s="221"/>
      <c r="K153" s="221"/>
      <c r="L153" s="221"/>
      <c r="M153" s="124"/>
      <c r="N153" s="124"/>
      <c r="O153" s="221"/>
      <c r="P153" s="221"/>
      <c r="Q153" s="221"/>
      <c r="R153" s="232"/>
      <c r="S153" s="145"/>
    </row>
    <row r="154" spans="1:19" ht="16.5" customHeight="1">
      <c r="A154" s="108">
        <v>921</v>
      </c>
      <c r="B154" s="108"/>
      <c r="C154" s="109"/>
      <c r="D154" s="106" t="s">
        <v>267</v>
      </c>
      <c r="E154" s="120">
        <f>SUM(E155)</f>
        <v>10000</v>
      </c>
      <c r="F154" s="120">
        <f>SUM(F155)</f>
        <v>0</v>
      </c>
      <c r="G154" s="403">
        <f>SUM(G155)</f>
        <v>0</v>
      </c>
      <c r="H154" s="403"/>
      <c r="I154" s="114"/>
      <c r="J154" s="120"/>
      <c r="K154" s="120"/>
      <c r="L154" s="120"/>
      <c r="M154" s="120"/>
      <c r="N154" s="120"/>
      <c r="O154" s="120"/>
      <c r="P154" s="120"/>
      <c r="Q154" s="120"/>
      <c r="R154" s="269"/>
      <c r="S154" s="146"/>
    </row>
    <row r="155" spans="1:19" ht="16.5" customHeight="1">
      <c r="A155" s="82"/>
      <c r="B155" s="82">
        <v>92116</v>
      </c>
      <c r="C155" s="64"/>
      <c r="D155" s="66" t="s">
        <v>270</v>
      </c>
      <c r="E155" s="123">
        <f>SUM(E156:E156)</f>
        <v>10000</v>
      </c>
      <c r="F155" s="123">
        <f>SUM(F156:F156)</f>
        <v>0</v>
      </c>
      <c r="G155" s="421">
        <f>SUM(G156:G156)</f>
        <v>0</v>
      </c>
      <c r="H155" s="421"/>
      <c r="I155" s="110"/>
      <c r="J155" s="220"/>
      <c r="K155" s="220"/>
      <c r="L155" s="220"/>
      <c r="M155" s="123"/>
      <c r="N155" s="123"/>
      <c r="O155" s="220"/>
      <c r="P155" s="220"/>
      <c r="Q155" s="220"/>
      <c r="R155" s="231"/>
      <c r="S155" s="145"/>
    </row>
    <row r="156" spans="1:19" ht="26.25" customHeight="1">
      <c r="A156" s="83"/>
      <c r="B156" s="83"/>
      <c r="C156" s="52">
        <v>2320</v>
      </c>
      <c r="D156" s="57" t="s">
        <v>411</v>
      </c>
      <c r="E156" s="167">
        <v>10000</v>
      </c>
      <c r="F156" s="124">
        <v>0</v>
      </c>
      <c r="G156" s="422">
        <v>0</v>
      </c>
      <c r="H156" s="422"/>
      <c r="I156" s="110"/>
      <c r="J156" s="221"/>
      <c r="K156" s="221"/>
      <c r="L156" s="221"/>
      <c r="M156" s="124"/>
      <c r="N156" s="124"/>
      <c r="O156" s="221"/>
      <c r="P156" s="221"/>
      <c r="Q156" s="221"/>
      <c r="R156" s="232"/>
      <c r="S156" s="145"/>
    </row>
    <row r="157" spans="1:19" ht="16.5" customHeight="1">
      <c r="A157" s="108">
        <v>926</v>
      </c>
      <c r="B157" s="108"/>
      <c r="C157" s="109"/>
      <c r="D157" s="106" t="s">
        <v>162</v>
      </c>
      <c r="E157" s="120">
        <f>SUM(E158+E161)</f>
        <v>1045440</v>
      </c>
      <c r="F157" s="120">
        <f>SUM(F158+F161)</f>
        <v>350000</v>
      </c>
      <c r="G157" s="403">
        <f>SUM(G158)</f>
        <v>0</v>
      </c>
      <c r="H157" s="403"/>
      <c r="I157" s="114"/>
      <c r="J157" s="120"/>
      <c r="K157" s="120"/>
      <c r="L157" s="120"/>
      <c r="M157" s="120"/>
      <c r="N157" s="120"/>
      <c r="O157" s="120"/>
      <c r="P157" s="120"/>
      <c r="Q157" s="120"/>
      <c r="R157" s="269"/>
      <c r="S157" s="146"/>
    </row>
    <row r="158" spans="1:45" s="455" customFormat="1" ht="16.5" customHeight="1">
      <c r="A158" s="82"/>
      <c r="B158" s="82">
        <v>92601</v>
      </c>
      <c r="C158" s="64"/>
      <c r="D158" s="107" t="s">
        <v>385</v>
      </c>
      <c r="E158" s="165">
        <f>SUM(E159:E160)</f>
        <v>666000</v>
      </c>
      <c r="F158" s="165">
        <f>SUM(F159:F160)</f>
        <v>0</v>
      </c>
      <c r="G158" s="421"/>
      <c r="H158" s="421"/>
      <c r="I158" s="110"/>
      <c r="J158" s="220"/>
      <c r="K158" s="220"/>
      <c r="L158" s="220"/>
      <c r="M158" s="123"/>
      <c r="N158" s="123"/>
      <c r="O158" s="220"/>
      <c r="P158" s="220"/>
      <c r="Q158" s="220"/>
      <c r="R158" s="231"/>
      <c r="S158" s="452"/>
      <c r="T158" s="453"/>
      <c r="U158" s="453"/>
      <c r="V158" s="453"/>
      <c r="W158" s="453"/>
      <c r="X158" s="453"/>
      <c r="Y158" s="453"/>
      <c r="Z158" s="453"/>
      <c r="AA158" s="453"/>
      <c r="AB158" s="453"/>
      <c r="AC158" s="453"/>
      <c r="AD158" s="453"/>
      <c r="AE158" s="453"/>
      <c r="AF158" s="453"/>
      <c r="AG158" s="453"/>
      <c r="AH158" s="453"/>
      <c r="AI158" s="453"/>
      <c r="AJ158" s="453"/>
      <c r="AK158" s="453"/>
      <c r="AL158" s="453"/>
      <c r="AM158" s="453"/>
      <c r="AN158" s="453"/>
      <c r="AO158" s="453"/>
      <c r="AP158" s="453"/>
      <c r="AQ158" s="453"/>
      <c r="AR158" s="453"/>
      <c r="AS158" s="454"/>
    </row>
    <row r="159" spans="1:19" ht="27.75" customHeight="1">
      <c r="A159" s="83"/>
      <c r="B159" s="83"/>
      <c r="C159" s="52">
        <v>6300</v>
      </c>
      <c r="D159" s="67" t="s">
        <v>422</v>
      </c>
      <c r="E159" s="167">
        <v>333000</v>
      </c>
      <c r="F159" s="124">
        <v>0</v>
      </c>
      <c r="G159" s="422"/>
      <c r="H159" s="422"/>
      <c r="I159" s="110"/>
      <c r="J159" s="221"/>
      <c r="K159" s="221"/>
      <c r="L159" s="221"/>
      <c r="M159" s="124"/>
      <c r="N159" s="124"/>
      <c r="O159" s="221"/>
      <c r="P159" s="221"/>
      <c r="Q159" s="221"/>
      <c r="R159" s="232"/>
      <c r="S159" s="145"/>
    </row>
    <row r="160" spans="1:19" ht="36" customHeight="1">
      <c r="A160" s="83"/>
      <c r="B160" s="83"/>
      <c r="C160" s="52">
        <v>6330</v>
      </c>
      <c r="D160" s="67" t="s">
        <v>408</v>
      </c>
      <c r="E160" s="167">
        <v>333000</v>
      </c>
      <c r="F160" s="124">
        <v>0</v>
      </c>
      <c r="G160" s="422"/>
      <c r="H160" s="422"/>
      <c r="I160" s="110"/>
      <c r="J160" s="221"/>
      <c r="K160" s="221"/>
      <c r="L160" s="221"/>
      <c r="M160" s="124"/>
      <c r="N160" s="124"/>
      <c r="O160" s="221"/>
      <c r="P160" s="221"/>
      <c r="Q160" s="221"/>
      <c r="R160" s="232"/>
      <c r="S160" s="145"/>
    </row>
    <row r="161" spans="1:19" ht="19.5" customHeight="1">
      <c r="A161" s="82"/>
      <c r="B161" s="82">
        <v>92604</v>
      </c>
      <c r="C161" s="64"/>
      <c r="D161" s="66" t="s">
        <v>163</v>
      </c>
      <c r="E161" s="123">
        <f>SUM(E162:E162)</f>
        <v>379440</v>
      </c>
      <c r="F161" s="123">
        <f>SUM(F162:F162)</f>
        <v>350000</v>
      </c>
      <c r="G161" s="421">
        <f>SUM(G162:G162)</f>
        <v>0</v>
      </c>
      <c r="H161" s="421"/>
      <c r="I161" s="110"/>
      <c r="J161" s="220"/>
      <c r="K161" s="220"/>
      <c r="L161" s="220"/>
      <c r="M161" s="123"/>
      <c r="N161" s="123"/>
      <c r="O161" s="220"/>
      <c r="P161" s="220"/>
      <c r="Q161" s="220"/>
      <c r="R161" s="231"/>
      <c r="S161" s="145"/>
    </row>
    <row r="162" spans="1:19" ht="20.25" customHeight="1">
      <c r="A162" s="82"/>
      <c r="B162" s="82"/>
      <c r="C162" s="52" t="s">
        <v>108</v>
      </c>
      <c r="D162" s="54" t="s">
        <v>109</v>
      </c>
      <c r="E162" s="167">
        <v>379440</v>
      </c>
      <c r="F162" s="124">
        <v>350000</v>
      </c>
      <c r="G162" s="422">
        <v>0</v>
      </c>
      <c r="H162" s="440" t="s">
        <v>386</v>
      </c>
      <c r="I162" s="110"/>
      <c r="J162" s="221"/>
      <c r="K162" s="221"/>
      <c r="L162" s="221"/>
      <c r="M162" s="124"/>
      <c r="N162" s="124"/>
      <c r="O162" s="221"/>
      <c r="P162" s="221"/>
      <c r="Q162" s="221"/>
      <c r="R162" s="232"/>
      <c r="S162" s="145"/>
    </row>
    <row r="163" spans="1:19" ht="21.75" customHeight="1">
      <c r="A163" s="278"/>
      <c r="B163" s="278"/>
      <c r="C163" s="278"/>
      <c r="D163" s="279" t="s">
        <v>4</v>
      </c>
      <c r="E163" s="184">
        <f aca="true" t="shared" si="7" ref="E163:R163">SUM(E6+E9+E14+E22+E27+E36+E41+E45+E78+E85+E106+E109+E134+E140+E143+E154+E157)</f>
        <v>42534675</v>
      </c>
      <c r="F163" s="184">
        <f t="shared" si="7"/>
        <v>41692733</v>
      </c>
      <c r="G163" s="184">
        <f t="shared" si="7"/>
        <v>8584800</v>
      </c>
      <c r="H163" s="184">
        <f t="shared" si="7"/>
        <v>602790</v>
      </c>
      <c r="I163" s="184">
        <f t="shared" si="7"/>
        <v>406000</v>
      </c>
      <c r="J163" s="184">
        <f t="shared" si="7"/>
        <v>175500</v>
      </c>
      <c r="K163" s="184">
        <f t="shared" si="7"/>
        <v>173500</v>
      </c>
      <c r="L163" s="184">
        <f t="shared" si="7"/>
        <v>57000</v>
      </c>
      <c r="M163" s="184">
        <f t="shared" si="7"/>
        <v>121440</v>
      </c>
      <c r="N163" s="184">
        <f t="shared" si="7"/>
        <v>614200</v>
      </c>
      <c r="O163" s="184">
        <f t="shared" si="7"/>
        <v>210500</v>
      </c>
      <c r="P163" s="184">
        <f t="shared" si="7"/>
        <v>94000</v>
      </c>
      <c r="Q163" s="184">
        <f t="shared" si="7"/>
        <v>117700</v>
      </c>
      <c r="R163" s="184">
        <f t="shared" si="7"/>
        <v>192000</v>
      </c>
      <c r="S163" s="371"/>
    </row>
    <row r="164" spans="1:37" ht="16.5" customHeight="1">
      <c r="A164" s="156"/>
      <c r="B164" s="156"/>
      <c r="C164" s="156"/>
      <c r="D164" s="156"/>
      <c r="E164" s="329"/>
      <c r="F164" s="205"/>
      <c r="G164" s="438"/>
      <c r="H164" s="437"/>
      <c r="I164" s="367"/>
      <c r="J164" s="368"/>
      <c r="K164" s="367"/>
      <c r="L164" s="364"/>
      <c r="M164" s="370"/>
      <c r="N164" s="370"/>
      <c r="O164" s="364"/>
      <c r="P164" s="364"/>
      <c r="Q164" s="364"/>
      <c r="R164" s="364"/>
      <c r="S164" s="287"/>
      <c r="T164" s="287"/>
      <c r="U164" s="287"/>
      <c r="V164" s="287"/>
      <c r="W164" s="287"/>
      <c r="X164" s="287"/>
      <c r="Y164" s="287"/>
      <c r="Z164" s="287"/>
      <c r="AA164" s="287"/>
      <c r="AB164" s="287"/>
      <c r="AC164" s="287"/>
      <c r="AD164" s="287"/>
      <c r="AE164" s="287"/>
      <c r="AF164" s="287"/>
      <c r="AG164" s="287"/>
      <c r="AH164" s="287"/>
      <c r="AI164" s="287"/>
      <c r="AJ164" s="287"/>
      <c r="AK164" s="287"/>
    </row>
    <row r="165" spans="1:19" ht="16.5" customHeight="1">
      <c r="A165" s="156"/>
      <c r="B165" s="156"/>
      <c r="C165" s="156"/>
      <c r="D165" s="156"/>
      <c r="E165" s="329"/>
      <c r="F165" s="205"/>
      <c r="G165" s="372"/>
      <c r="H165" s="372"/>
      <c r="I165" s="365"/>
      <c r="J165" s="364"/>
      <c r="K165" s="373"/>
      <c r="L165" s="364"/>
      <c r="M165" s="374"/>
      <c r="N165" s="375"/>
      <c r="O165" s="364"/>
      <c r="P165" s="364"/>
      <c r="Q165" s="365"/>
      <c r="R165" s="364"/>
      <c r="S165" s="156"/>
    </row>
    <row r="166" spans="1:19" ht="16.5" customHeight="1" hidden="1" outlineLevel="1">
      <c r="A166" s="529" t="s">
        <v>379</v>
      </c>
      <c r="B166" s="529"/>
      <c r="C166" s="529"/>
      <c r="D166" s="529"/>
      <c r="E166" s="529"/>
      <c r="F166" s="475">
        <f>SUM(F163-H163)</f>
        <v>41089943</v>
      </c>
      <c r="G166" s="458"/>
      <c r="H166" s="441"/>
      <c r="I166" s="365"/>
      <c r="J166" s="364"/>
      <c r="K166" s="373"/>
      <c r="L166" s="364"/>
      <c r="M166" s="374"/>
      <c r="N166" s="375"/>
      <c r="O166" s="364"/>
      <c r="P166" s="364"/>
      <c r="Q166" s="365"/>
      <c r="R166" s="364"/>
      <c r="S166" s="156"/>
    </row>
    <row r="167" spans="1:19" ht="16.5" customHeight="1" hidden="1" outlineLevel="1">
      <c r="A167" s="529" t="s">
        <v>404</v>
      </c>
      <c r="B167" s="529"/>
      <c r="C167" s="529"/>
      <c r="D167" s="529"/>
      <c r="E167" s="529"/>
      <c r="F167" s="476">
        <f>SUM(H163)</f>
        <v>602790</v>
      </c>
      <c r="G167" s="456"/>
      <c r="H167" s="457"/>
      <c r="I167" s="365"/>
      <c r="J167" s="364"/>
      <c r="K167" s="373"/>
      <c r="L167" s="364"/>
      <c r="M167" s="374"/>
      <c r="N167" s="375"/>
      <c r="O167" s="364"/>
      <c r="P167" s="364"/>
      <c r="Q167" s="365"/>
      <c r="R167" s="364"/>
      <c r="S167" s="156"/>
    </row>
    <row r="168" spans="1:19" ht="22.5" customHeight="1" hidden="1" outlineLevel="1">
      <c r="A168" s="474"/>
      <c r="B168" s="474"/>
      <c r="C168" s="474" t="s">
        <v>368</v>
      </c>
      <c r="D168" s="529" t="s">
        <v>367</v>
      </c>
      <c r="E168" s="529"/>
      <c r="F168" s="475">
        <f>SUM(F166+F167)</f>
        <v>41692733</v>
      </c>
      <c r="G168" s="459"/>
      <c r="H168" s="460"/>
      <c r="I168" s="365"/>
      <c r="J168" s="364"/>
      <c r="K168" s="373"/>
      <c r="L168" s="364"/>
      <c r="M168" s="374"/>
      <c r="N168" s="375"/>
      <c r="O168" s="364"/>
      <c r="P168" s="364"/>
      <c r="Q168" s="365"/>
      <c r="R168" s="364"/>
      <c r="S168" s="156"/>
    </row>
    <row r="169" spans="1:19" ht="16.5" customHeight="1" collapsed="1">
      <c r="A169" s="156"/>
      <c r="B169" s="156"/>
      <c r="C169" s="156"/>
      <c r="D169" s="156" t="s">
        <v>358</v>
      </c>
      <c r="E169" s="329"/>
      <c r="F169" s="205"/>
      <c r="G169" s="372"/>
      <c r="H169" s="372"/>
      <c r="I169" s="365"/>
      <c r="J169" s="364"/>
      <c r="K169" s="373"/>
      <c r="L169" s="364"/>
      <c r="M169" s="374"/>
      <c r="N169" s="375"/>
      <c r="O169" s="364"/>
      <c r="P169" s="364"/>
      <c r="Q169" s="365"/>
      <c r="R169" s="364"/>
      <c r="S169" s="156"/>
    </row>
    <row r="170" spans="1:19" ht="16.5" customHeight="1">
      <c r="A170" s="156"/>
      <c r="B170" s="156"/>
      <c r="C170" s="156"/>
      <c r="D170" s="156"/>
      <c r="E170" s="329"/>
      <c r="F170" s="205"/>
      <c r="G170" s="372"/>
      <c r="H170" s="372"/>
      <c r="I170" s="365"/>
      <c r="J170" s="364"/>
      <c r="K170" s="373"/>
      <c r="L170" s="364"/>
      <c r="M170" s="374"/>
      <c r="N170" s="375"/>
      <c r="O170" s="364"/>
      <c r="P170" s="364"/>
      <c r="Q170" s="365"/>
      <c r="R170" s="364"/>
      <c r="S170" s="156"/>
    </row>
    <row r="171" spans="1:19" ht="16.5" customHeight="1">
      <c r="A171" s="156"/>
      <c r="B171" s="156"/>
      <c r="C171" s="156"/>
      <c r="D171" s="156"/>
      <c r="E171" s="329"/>
      <c r="F171" s="205"/>
      <c r="G171" s="372"/>
      <c r="H171" s="372"/>
      <c r="I171" s="365"/>
      <c r="J171" s="364"/>
      <c r="K171" s="373"/>
      <c r="L171" s="364"/>
      <c r="M171" s="374"/>
      <c r="N171" s="375"/>
      <c r="O171" s="364"/>
      <c r="P171" s="364"/>
      <c r="Q171" s="365"/>
      <c r="R171" s="364"/>
      <c r="S171" s="156"/>
    </row>
    <row r="172" spans="1:19" ht="16.5" customHeight="1">
      <c r="A172" s="156"/>
      <c r="B172" s="156"/>
      <c r="C172" s="156"/>
      <c r="D172" s="156"/>
      <c r="E172" s="329"/>
      <c r="F172" s="205" t="s">
        <v>358</v>
      </c>
      <c r="G172" s="364" t="s">
        <v>358</v>
      </c>
      <c r="H172" s="372"/>
      <c r="I172" s="365"/>
      <c r="J172" s="364"/>
      <c r="K172" s="373"/>
      <c r="L172" s="364"/>
      <c r="M172" s="374"/>
      <c r="N172" s="375"/>
      <c r="O172" s="364"/>
      <c r="P172" s="364"/>
      <c r="Q172" s="365"/>
      <c r="R172" s="364"/>
      <c r="S172" s="156"/>
    </row>
    <row r="173" spans="1:19" ht="16.5" customHeight="1">
      <c r="A173" s="156"/>
      <c r="B173" s="156"/>
      <c r="C173" s="156"/>
      <c r="D173" s="156"/>
      <c r="E173" s="329"/>
      <c r="F173" s="205"/>
      <c r="G173" s="366"/>
      <c r="H173" s="206"/>
      <c r="I173" s="365"/>
      <c r="J173" s="364"/>
      <c r="K173" s="373"/>
      <c r="L173" s="364"/>
      <c r="M173" s="370"/>
      <c r="N173" s="375"/>
      <c r="O173" s="364"/>
      <c r="P173" s="364"/>
      <c r="Q173" s="365"/>
      <c r="R173" s="364"/>
      <c r="S173" s="156"/>
    </row>
    <row r="174" spans="1:19" ht="16.5" customHeight="1">
      <c r="A174" s="156"/>
      <c r="B174" s="156"/>
      <c r="C174" s="156"/>
      <c r="D174" s="156"/>
      <c r="E174" s="329"/>
      <c r="F174" s="205"/>
      <c r="G174" s="364"/>
      <c r="H174" s="372"/>
      <c r="I174" s="365"/>
      <c r="J174" s="364"/>
      <c r="K174" s="373"/>
      <c r="L174" s="364"/>
      <c r="M174" s="370"/>
      <c r="N174" s="375"/>
      <c r="O174" s="364"/>
      <c r="P174" s="364"/>
      <c r="Q174" s="365"/>
      <c r="R174" s="364"/>
      <c r="S174" s="156"/>
    </row>
    <row r="175" spans="1:19" ht="16.5" customHeight="1">
      <c r="A175" s="156"/>
      <c r="B175" s="156"/>
      <c r="C175" s="156"/>
      <c r="D175" s="156"/>
      <c r="E175" s="329"/>
      <c r="F175" s="205"/>
      <c r="G175" s="364"/>
      <c r="H175" s="364"/>
      <c r="I175" s="365"/>
      <c r="J175" s="364"/>
      <c r="K175" s="373"/>
      <c r="L175" s="364"/>
      <c r="M175" s="370"/>
      <c r="N175" s="375"/>
      <c r="O175" s="364"/>
      <c r="P175" s="364"/>
      <c r="Q175" s="365"/>
      <c r="R175" s="364"/>
      <c r="S175" s="156"/>
    </row>
    <row r="176" spans="1:19" ht="16.5" customHeight="1">
      <c r="A176" s="156"/>
      <c r="B176" s="156"/>
      <c r="C176" s="156"/>
      <c r="D176" s="156"/>
      <c r="E176" s="329"/>
      <c r="F176" s="205"/>
      <c r="G176" s="369"/>
      <c r="H176" s="206"/>
      <c r="I176" s="365"/>
      <c r="J176" s="364"/>
      <c r="K176" s="373"/>
      <c r="L176" s="364"/>
      <c r="M176" s="370"/>
      <c r="N176" s="375"/>
      <c r="O176" s="364"/>
      <c r="P176" s="364"/>
      <c r="Q176" s="365"/>
      <c r="R176" s="364"/>
      <c r="S176" s="156"/>
    </row>
    <row r="177" spans="1:19" ht="16.5" customHeight="1">
      <c r="A177" s="156"/>
      <c r="B177" s="156"/>
      <c r="C177" s="156"/>
      <c r="D177" s="156"/>
      <c r="E177" s="329"/>
      <c r="F177" s="205"/>
      <c r="G177" s="439"/>
      <c r="H177" s="367"/>
      <c r="I177" s="365"/>
      <c r="J177" s="364"/>
      <c r="K177" s="373"/>
      <c r="L177" s="364"/>
      <c r="M177" s="370"/>
      <c r="N177" s="375"/>
      <c r="O177" s="364"/>
      <c r="P177" s="364"/>
      <c r="Q177" s="365"/>
      <c r="R177" s="364"/>
      <c r="S177" s="156"/>
    </row>
    <row r="178" spans="1:19" ht="16.5" customHeight="1">
      <c r="A178" s="156"/>
      <c r="B178" s="156"/>
      <c r="C178" s="156"/>
      <c r="D178" s="156"/>
      <c r="E178" s="329"/>
      <c r="F178" s="205"/>
      <c r="G178" s="369"/>
      <c r="H178" s="206"/>
      <c r="I178" s="365"/>
      <c r="J178" s="364"/>
      <c r="K178" s="373"/>
      <c r="L178" s="364"/>
      <c r="M178" s="370"/>
      <c r="N178" s="375"/>
      <c r="O178" s="364"/>
      <c r="P178" s="364"/>
      <c r="Q178" s="365"/>
      <c r="R178" s="364"/>
      <c r="S178" s="156"/>
    </row>
    <row r="179" spans="1:19" ht="16.5" customHeight="1">
      <c r="A179" s="156"/>
      <c r="B179" s="156"/>
      <c r="C179" s="156"/>
      <c r="D179" s="156"/>
      <c r="E179" s="329"/>
      <c r="F179" s="205"/>
      <c r="G179" s="366"/>
      <c r="H179" s="206"/>
      <c r="I179" s="365"/>
      <c r="J179" s="364"/>
      <c r="K179" s="373"/>
      <c r="L179" s="364"/>
      <c r="M179" s="370"/>
      <c r="N179" s="375"/>
      <c r="O179" s="364"/>
      <c r="P179" s="364"/>
      <c r="Q179" s="365"/>
      <c r="R179" s="364"/>
      <c r="S179" s="156"/>
    </row>
    <row r="180" spans="1:19" ht="16.5" customHeight="1">
      <c r="A180" s="156"/>
      <c r="B180" s="156"/>
      <c r="C180" s="156"/>
      <c r="D180" s="156"/>
      <c r="E180" s="329"/>
      <c r="F180" s="205"/>
      <c r="G180" s="366"/>
      <c r="H180" s="206"/>
      <c r="I180" s="365"/>
      <c r="J180" s="364"/>
      <c r="K180" s="373"/>
      <c r="L180" s="364"/>
      <c r="M180" s="370"/>
      <c r="N180" s="375"/>
      <c r="O180" s="364"/>
      <c r="P180" s="364"/>
      <c r="Q180" s="365"/>
      <c r="R180" s="364"/>
      <c r="S180" s="156"/>
    </row>
    <row r="181" spans="1:19" ht="16.5" customHeight="1">
      <c r="A181" s="156"/>
      <c r="B181" s="156"/>
      <c r="C181" s="156"/>
      <c r="D181" s="156"/>
      <c r="E181" s="329"/>
      <c r="F181" s="205"/>
      <c r="G181" s="366"/>
      <c r="H181" s="206"/>
      <c r="I181" s="365"/>
      <c r="J181" s="365"/>
      <c r="K181" s="364"/>
      <c r="L181" s="372"/>
      <c r="M181" s="370"/>
      <c r="N181" s="375"/>
      <c r="O181" s="364"/>
      <c r="P181" s="364"/>
      <c r="Q181" s="364"/>
      <c r="R181" s="372"/>
      <c r="S181" s="156"/>
    </row>
    <row r="182" spans="1:19" ht="16.5" customHeight="1">
      <c r="A182" s="156"/>
      <c r="B182" s="156"/>
      <c r="C182" s="156"/>
      <c r="D182" s="156"/>
      <c r="E182" s="329"/>
      <c r="F182" s="205"/>
      <c r="G182" s="366"/>
      <c r="H182" s="206"/>
      <c r="I182" s="365"/>
      <c r="J182" s="365"/>
      <c r="K182" s="364"/>
      <c r="L182" s="372"/>
      <c r="M182" s="370"/>
      <c r="N182" s="205"/>
      <c r="O182" s="364"/>
      <c r="P182" s="364"/>
      <c r="Q182" s="364"/>
      <c r="R182" s="372"/>
      <c r="S182" s="156"/>
    </row>
    <row r="183" spans="1:19" ht="16.5" customHeight="1">
      <c r="A183" s="156"/>
      <c r="B183" s="156"/>
      <c r="C183" s="156"/>
      <c r="D183" s="156"/>
      <c r="E183" s="329"/>
      <c r="F183" s="205"/>
      <c r="G183" s="366"/>
      <c r="H183" s="206"/>
      <c r="I183" s="364"/>
      <c r="J183" s="373"/>
      <c r="K183" s="364"/>
      <c r="L183" s="372"/>
      <c r="M183" s="370"/>
      <c r="N183" s="205"/>
      <c r="O183" s="364"/>
      <c r="P183" s="364"/>
      <c r="Q183" s="364"/>
      <c r="R183" s="372"/>
      <c r="S183" s="156"/>
    </row>
    <row r="184" spans="1:19" ht="16.5" customHeight="1">
      <c r="A184" s="156"/>
      <c r="B184" s="156"/>
      <c r="C184" s="156"/>
      <c r="D184" s="156"/>
      <c r="E184" s="329"/>
      <c r="F184" s="205"/>
      <c r="G184" s="366"/>
      <c r="H184" s="206"/>
      <c r="I184" s="364"/>
      <c r="J184" s="373"/>
      <c r="K184" s="364"/>
      <c r="L184" s="364"/>
      <c r="M184" s="205"/>
      <c r="N184" s="205"/>
      <c r="O184" s="364"/>
      <c r="P184" s="364"/>
      <c r="Q184" s="364"/>
      <c r="R184" s="372"/>
      <c r="S184" s="156"/>
    </row>
    <row r="185" spans="1:19" ht="16.5" customHeight="1">
      <c r="A185" s="156"/>
      <c r="B185" s="156"/>
      <c r="C185" s="156"/>
      <c r="D185" s="156"/>
      <c r="E185" s="329"/>
      <c r="F185" s="205"/>
      <c r="G185" s="366"/>
      <c r="H185" s="206"/>
      <c r="I185" s="364"/>
      <c r="J185" s="373"/>
      <c r="K185" s="364"/>
      <c r="L185" s="364"/>
      <c r="M185" s="205"/>
      <c r="N185" s="205"/>
      <c r="O185" s="364"/>
      <c r="P185" s="364"/>
      <c r="Q185" s="364"/>
      <c r="R185" s="372"/>
      <c r="S185" s="156"/>
    </row>
    <row r="186" spans="1:19" ht="16.5" customHeight="1">
      <c r="A186" s="156"/>
      <c r="B186" s="156"/>
      <c r="C186" s="156"/>
      <c r="D186" s="156"/>
      <c r="E186" s="329"/>
      <c r="F186" s="205"/>
      <c r="G186" s="206"/>
      <c r="H186" s="206"/>
      <c r="I186" s="364"/>
      <c r="J186" s="373"/>
      <c r="K186" s="364"/>
      <c r="L186" s="364"/>
      <c r="M186" s="205"/>
      <c r="N186" s="205"/>
      <c r="O186" s="364"/>
      <c r="P186" s="364"/>
      <c r="Q186" s="364"/>
      <c r="R186" s="372"/>
      <c r="S186" s="156"/>
    </row>
    <row r="187" spans="1:19" ht="16.5" customHeight="1">
      <c r="A187" s="156"/>
      <c r="B187" s="156"/>
      <c r="C187" s="156"/>
      <c r="D187" s="156"/>
      <c r="E187" s="329"/>
      <c r="F187" s="205"/>
      <c r="G187" s="206"/>
      <c r="H187" s="206"/>
      <c r="I187" s="364"/>
      <c r="J187" s="373"/>
      <c r="K187" s="364"/>
      <c r="L187" s="364"/>
      <c r="M187" s="205"/>
      <c r="N187" s="205"/>
      <c r="O187" s="364"/>
      <c r="P187" s="364"/>
      <c r="Q187" s="364"/>
      <c r="R187" s="372"/>
      <c r="S187" s="156"/>
    </row>
    <row r="188" spans="1:19" ht="16.5" customHeight="1">
      <c r="A188" s="156"/>
      <c r="B188" s="156" t="s">
        <v>368</v>
      </c>
      <c r="C188" s="156"/>
      <c r="D188" s="156"/>
      <c r="E188" s="329"/>
      <c r="F188" s="205"/>
      <c r="G188" s="206"/>
      <c r="H188" s="206"/>
      <c r="I188" s="364"/>
      <c r="J188" s="373"/>
      <c r="K188" s="364"/>
      <c r="L188" s="364"/>
      <c r="M188" s="205"/>
      <c r="N188" s="205"/>
      <c r="O188" s="364"/>
      <c r="P188" s="364"/>
      <c r="Q188" s="364"/>
      <c r="R188" s="372"/>
      <c r="S188" s="156"/>
    </row>
    <row r="189" spans="1:19" ht="16.5" customHeight="1">
      <c r="A189" s="156"/>
      <c r="B189" s="156"/>
      <c r="C189" s="156"/>
      <c r="D189" s="156"/>
      <c r="E189" s="329"/>
      <c r="F189" s="205"/>
      <c r="G189" s="206"/>
      <c r="H189" s="206"/>
      <c r="I189" s="364"/>
      <c r="J189" s="373"/>
      <c r="K189" s="364"/>
      <c r="L189" s="364"/>
      <c r="M189" s="205"/>
      <c r="N189" s="205"/>
      <c r="O189" s="364"/>
      <c r="P189" s="364"/>
      <c r="Q189" s="364"/>
      <c r="R189" s="372"/>
      <c r="S189" s="156"/>
    </row>
    <row r="190" spans="1:19" ht="16.5" customHeight="1">
      <c r="A190" s="156"/>
      <c r="B190" s="156"/>
      <c r="C190" s="156"/>
      <c r="D190" s="156"/>
      <c r="E190" s="329"/>
      <c r="F190" s="205"/>
      <c r="G190" s="206"/>
      <c r="H190" s="206"/>
      <c r="I190" s="364"/>
      <c r="J190" s="373"/>
      <c r="K190" s="364"/>
      <c r="L190" s="364"/>
      <c r="M190" s="205"/>
      <c r="N190" s="205"/>
      <c r="O190" s="364"/>
      <c r="P190" s="206"/>
      <c r="Q190" s="364"/>
      <c r="R190" s="206"/>
      <c r="S190" s="156"/>
    </row>
    <row r="191" spans="1:19" ht="16.5" customHeight="1">
      <c r="A191" s="156"/>
      <c r="B191" s="156"/>
      <c r="C191" s="156"/>
      <c r="D191" s="156"/>
      <c r="E191" s="329"/>
      <c r="F191" s="205"/>
      <c r="G191" s="206"/>
      <c r="H191" s="206"/>
      <c r="I191" s="364"/>
      <c r="J191" s="373"/>
      <c r="K191" s="364"/>
      <c r="L191" s="364"/>
      <c r="M191" s="205"/>
      <c r="N191" s="205"/>
      <c r="O191" s="366"/>
      <c r="P191" s="206"/>
      <c r="Q191" s="206"/>
      <c r="R191" s="206"/>
      <c r="S191" s="156"/>
    </row>
    <row r="192" spans="1:19" ht="16.5" customHeight="1">
      <c r="A192" s="156"/>
      <c r="B192" s="156"/>
      <c r="C192" s="156"/>
      <c r="D192" s="156"/>
      <c r="E192" s="329"/>
      <c r="F192" s="205"/>
      <c r="G192" s="206"/>
      <c r="H192" s="206"/>
      <c r="I192" s="364"/>
      <c r="J192" s="373"/>
      <c r="K192" s="364"/>
      <c r="L192" s="364"/>
      <c r="M192" s="205"/>
      <c r="N192" s="205"/>
      <c r="O192" s="366"/>
      <c r="P192" s="206"/>
      <c r="Q192" s="206"/>
      <c r="R192" s="206"/>
      <c r="S192" s="156"/>
    </row>
    <row r="193" spans="1:19" ht="16.5" customHeight="1">
      <c r="A193" s="156"/>
      <c r="B193" s="156"/>
      <c r="C193" s="156"/>
      <c r="D193" s="156"/>
      <c r="E193" s="329"/>
      <c r="F193" s="205"/>
      <c r="G193" s="206"/>
      <c r="H193" s="206"/>
      <c r="I193" s="364"/>
      <c r="J193" s="373"/>
      <c r="K193" s="364"/>
      <c r="L193" s="364"/>
      <c r="M193" s="205"/>
      <c r="N193" s="205"/>
      <c r="O193" s="366"/>
      <c r="P193" s="206"/>
      <c r="Q193" s="206"/>
      <c r="R193" s="206"/>
      <c r="S193" s="156"/>
    </row>
    <row r="194" spans="1:19" ht="16.5" customHeight="1">
      <c r="A194" s="156"/>
      <c r="B194" s="156"/>
      <c r="C194" s="156"/>
      <c r="D194" s="156"/>
      <c r="E194" s="329"/>
      <c r="F194" s="205"/>
      <c r="G194" s="206"/>
      <c r="H194" s="206"/>
      <c r="I194" s="364"/>
      <c r="J194" s="373"/>
      <c r="K194" s="364"/>
      <c r="L194" s="364"/>
      <c r="M194" s="205"/>
      <c r="N194" s="205"/>
      <c r="O194" s="206"/>
      <c r="P194" s="206"/>
      <c r="Q194" s="206"/>
      <c r="R194" s="206"/>
      <c r="S194" s="156"/>
    </row>
    <row r="195" spans="1:19" ht="16.5" customHeight="1">
      <c r="A195" s="156"/>
      <c r="B195" s="156"/>
      <c r="C195" s="156"/>
      <c r="D195" s="156"/>
      <c r="E195" s="329"/>
      <c r="F195" s="205"/>
      <c r="G195" s="206"/>
      <c r="H195" s="206"/>
      <c r="I195" s="364"/>
      <c r="J195" s="373"/>
      <c r="K195" s="364"/>
      <c r="L195" s="364"/>
      <c r="M195" s="205"/>
      <c r="N195" s="205"/>
      <c r="O195" s="206"/>
      <c r="P195" s="206"/>
      <c r="Q195" s="206"/>
      <c r="R195" s="206"/>
      <c r="S195" s="156"/>
    </row>
    <row r="196" spans="1:19" ht="16.5" customHeight="1">
      <c r="A196" s="156"/>
      <c r="B196" s="156"/>
      <c r="C196" s="156"/>
      <c r="D196" s="156"/>
      <c r="E196" s="329"/>
      <c r="F196" s="205"/>
      <c r="G196" s="206"/>
      <c r="H196" s="206"/>
      <c r="I196" s="364"/>
      <c r="J196" s="373"/>
      <c r="K196" s="364"/>
      <c r="L196" s="364"/>
      <c r="M196" s="205"/>
      <c r="N196" s="205"/>
      <c r="O196" s="206"/>
      <c r="P196" s="206"/>
      <c r="Q196" s="206"/>
      <c r="R196" s="206"/>
      <c r="S196" s="156"/>
    </row>
    <row r="197" spans="1:19" ht="16.5" customHeight="1">
      <c r="A197" s="156"/>
      <c r="B197" s="156"/>
      <c r="C197" s="156"/>
      <c r="D197" s="156"/>
      <c r="E197" s="329"/>
      <c r="F197" s="205"/>
      <c r="G197" s="206"/>
      <c r="H197" s="206"/>
      <c r="I197" s="364"/>
      <c r="J197" s="373"/>
      <c r="K197" s="364"/>
      <c r="L197" s="364"/>
      <c r="M197" s="205"/>
      <c r="N197" s="205"/>
      <c r="O197" s="206"/>
      <c r="P197" s="206"/>
      <c r="Q197" s="206"/>
      <c r="R197" s="206"/>
      <c r="S197" s="156"/>
    </row>
    <row r="198" spans="1:19" ht="16.5" customHeight="1">
      <c r="A198" s="156"/>
      <c r="B198" s="156"/>
      <c r="C198" s="156"/>
      <c r="D198" s="156"/>
      <c r="E198" s="329"/>
      <c r="F198" s="205"/>
      <c r="G198" s="206"/>
      <c r="H198" s="206"/>
      <c r="I198" s="364"/>
      <c r="J198" s="373"/>
      <c r="K198" s="364"/>
      <c r="L198" s="364"/>
      <c r="M198" s="205"/>
      <c r="N198" s="205"/>
      <c r="O198" s="206"/>
      <c r="P198" s="206"/>
      <c r="Q198" s="206"/>
      <c r="R198" s="206"/>
      <c r="S198" s="156"/>
    </row>
    <row r="199" spans="1:19" ht="16.5" customHeight="1">
      <c r="A199" s="156"/>
      <c r="B199" s="156"/>
      <c r="C199" s="156"/>
      <c r="D199" s="156"/>
      <c r="E199" s="329"/>
      <c r="F199" s="205"/>
      <c r="G199" s="206"/>
      <c r="H199" s="206"/>
      <c r="I199" s="364"/>
      <c r="J199" s="373"/>
      <c r="K199" s="364"/>
      <c r="L199" s="364"/>
      <c r="M199" s="205"/>
      <c r="N199" s="205"/>
      <c r="O199" s="206"/>
      <c r="P199" s="206"/>
      <c r="Q199" s="206"/>
      <c r="R199" s="206"/>
      <c r="S199" s="156"/>
    </row>
    <row r="200" spans="1:19" ht="16.5" customHeight="1">
      <c r="A200" s="156"/>
      <c r="B200" s="156"/>
      <c r="C200" s="156"/>
      <c r="D200" s="156"/>
      <c r="E200" s="329"/>
      <c r="F200" s="205"/>
      <c r="G200" s="206"/>
      <c r="H200" s="206"/>
      <c r="I200" s="365"/>
      <c r="J200" s="364"/>
      <c r="K200" s="364"/>
      <c r="L200" s="206"/>
      <c r="M200" s="205"/>
      <c r="N200" s="205"/>
      <c r="O200" s="206"/>
      <c r="P200" s="206"/>
      <c r="Q200" s="206"/>
      <c r="R200" s="206"/>
      <c r="S200" s="156"/>
    </row>
    <row r="201" spans="1:19" ht="16.5" customHeight="1">
      <c r="A201" s="156"/>
      <c r="B201" s="156"/>
      <c r="C201" s="156"/>
      <c r="D201" s="156"/>
      <c r="E201" s="329"/>
      <c r="F201" s="205"/>
      <c r="G201" s="206"/>
      <c r="H201" s="206"/>
      <c r="I201" s="365"/>
      <c r="J201" s="364"/>
      <c r="K201" s="364"/>
      <c r="L201" s="206"/>
      <c r="M201" s="205"/>
      <c r="N201" s="205"/>
      <c r="O201" s="206"/>
      <c r="P201" s="206"/>
      <c r="Q201" s="206"/>
      <c r="R201" s="206"/>
      <c r="S201" s="156"/>
    </row>
    <row r="202" spans="1:19" ht="16.5" customHeight="1">
      <c r="A202" s="156"/>
      <c r="B202" s="156"/>
      <c r="C202" s="156"/>
      <c r="D202" s="156"/>
      <c r="E202" s="329"/>
      <c r="F202" s="205"/>
      <c r="G202" s="206"/>
      <c r="H202" s="206"/>
      <c r="I202" s="365"/>
      <c r="J202" s="364"/>
      <c r="K202" s="364"/>
      <c r="L202" s="206"/>
      <c r="M202" s="205"/>
      <c r="N202" s="205"/>
      <c r="O202" s="206"/>
      <c r="P202" s="206"/>
      <c r="Q202" s="206"/>
      <c r="R202" s="206"/>
      <c r="S202" s="156"/>
    </row>
    <row r="203" spans="1:19" ht="16.5" customHeight="1">
      <c r="A203" s="156"/>
      <c r="B203" s="156"/>
      <c r="C203" s="156"/>
      <c r="D203" s="156"/>
      <c r="E203" s="329"/>
      <c r="F203" s="205"/>
      <c r="G203" s="206"/>
      <c r="H203" s="206"/>
      <c r="I203" s="365"/>
      <c r="J203" s="364"/>
      <c r="K203" s="364"/>
      <c r="L203" s="206"/>
      <c r="M203" s="205"/>
      <c r="N203" s="205"/>
      <c r="O203" s="206"/>
      <c r="P203" s="206"/>
      <c r="Q203" s="206"/>
      <c r="R203" s="206"/>
      <c r="S203" s="156"/>
    </row>
    <row r="204" spans="1:19" ht="16.5" customHeight="1">
      <c r="A204" s="156"/>
      <c r="B204" s="156"/>
      <c r="C204" s="156"/>
      <c r="D204" s="156"/>
      <c r="E204" s="329"/>
      <c r="F204" s="205"/>
      <c r="G204" s="206"/>
      <c r="H204" s="206"/>
      <c r="I204" s="365"/>
      <c r="J204" s="364"/>
      <c r="K204" s="364"/>
      <c r="L204" s="206"/>
      <c r="M204" s="205"/>
      <c r="N204" s="205"/>
      <c r="O204" s="206"/>
      <c r="P204" s="206"/>
      <c r="Q204" s="206"/>
      <c r="R204" s="206"/>
      <c r="S204" s="156"/>
    </row>
    <row r="205" spans="1:19" ht="16.5" customHeight="1">
      <c r="A205" s="156"/>
      <c r="B205" s="156"/>
      <c r="C205" s="156"/>
      <c r="D205" s="156"/>
      <c r="E205" s="329"/>
      <c r="F205" s="205"/>
      <c r="G205" s="206"/>
      <c r="H205" s="206"/>
      <c r="I205" s="365"/>
      <c r="J205" s="364"/>
      <c r="K205" s="364"/>
      <c r="L205" s="206"/>
      <c r="M205" s="205"/>
      <c r="N205" s="205"/>
      <c r="O205" s="206"/>
      <c r="P205" s="206"/>
      <c r="Q205" s="206"/>
      <c r="R205" s="206"/>
      <c r="S205" s="156"/>
    </row>
    <row r="206" spans="1:19" ht="16.5" customHeight="1">
      <c r="A206" s="156"/>
      <c r="B206" s="156"/>
      <c r="C206" s="156"/>
      <c r="D206" s="156"/>
      <c r="E206" s="329"/>
      <c r="F206" s="205"/>
      <c r="G206" s="206"/>
      <c r="H206" s="206"/>
      <c r="I206" s="364"/>
      <c r="J206" s="372"/>
      <c r="K206" s="364"/>
      <c r="L206" s="206"/>
      <c r="M206" s="205"/>
      <c r="N206" s="205"/>
      <c r="O206" s="206"/>
      <c r="P206" s="206"/>
      <c r="Q206" s="206"/>
      <c r="R206" s="206"/>
      <c r="S206" s="156"/>
    </row>
    <row r="207" spans="1:19" ht="16.5" customHeight="1">
      <c r="A207" s="156"/>
      <c r="B207" s="156"/>
      <c r="C207" s="156"/>
      <c r="D207" s="156"/>
      <c r="E207" s="329"/>
      <c r="F207" s="205"/>
      <c r="G207" s="206"/>
      <c r="H207" s="206"/>
      <c r="I207" s="364"/>
      <c r="J207" s="372"/>
      <c r="K207" s="364"/>
      <c r="L207" s="206"/>
      <c r="M207" s="205"/>
      <c r="N207" s="205"/>
      <c r="O207" s="206"/>
      <c r="P207" s="206"/>
      <c r="Q207" s="206"/>
      <c r="R207" s="206"/>
      <c r="S207" s="156"/>
    </row>
    <row r="208" spans="1:19" ht="16.5" customHeight="1">
      <c r="A208" s="156"/>
      <c r="B208" s="156"/>
      <c r="C208" s="156"/>
      <c r="D208" s="156"/>
      <c r="E208" s="329"/>
      <c r="F208" s="205"/>
      <c r="G208" s="206"/>
      <c r="H208" s="206"/>
      <c r="I208" s="364"/>
      <c r="J208" s="372"/>
      <c r="K208" s="364"/>
      <c r="L208" s="206"/>
      <c r="M208" s="205"/>
      <c r="N208" s="205"/>
      <c r="O208" s="206"/>
      <c r="P208" s="206"/>
      <c r="Q208" s="206"/>
      <c r="R208" s="206"/>
      <c r="S208" s="156"/>
    </row>
    <row r="209" spans="1:19" ht="16.5" customHeight="1">
      <c r="A209" s="156"/>
      <c r="B209" s="156"/>
      <c r="C209" s="156"/>
      <c r="D209" s="156"/>
      <c r="E209" s="329"/>
      <c r="F209" s="205"/>
      <c r="G209" s="206"/>
      <c r="H209" s="206"/>
      <c r="I209" s="364"/>
      <c r="J209" s="372"/>
      <c r="K209" s="364"/>
      <c r="L209" s="206"/>
      <c r="M209" s="205"/>
      <c r="N209" s="205"/>
      <c r="O209" s="206"/>
      <c r="P209" s="206"/>
      <c r="Q209" s="206"/>
      <c r="R209" s="206"/>
      <c r="S209" s="156"/>
    </row>
    <row r="210" spans="1:19" ht="16.5" customHeight="1">
      <c r="A210" s="156"/>
      <c r="B210" s="156"/>
      <c r="C210" s="156"/>
      <c r="D210" s="156"/>
      <c r="E210" s="329"/>
      <c r="F210" s="205"/>
      <c r="G210" s="206"/>
      <c r="H210" s="206"/>
      <c r="I210" s="364"/>
      <c r="J210" s="372"/>
      <c r="K210" s="364"/>
      <c r="L210" s="206"/>
      <c r="M210" s="205"/>
      <c r="N210" s="205"/>
      <c r="O210" s="206"/>
      <c r="P210" s="206"/>
      <c r="Q210" s="206"/>
      <c r="R210" s="206"/>
      <c r="S210" s="156"/>
    </row>
    <row r="211" spans="1:19" ht="16.5" customHeight="1">
      <c r="A211" s="156"/>
      <c r="B211" s="156"/>
      <c r="C211" s="156"/>
      <c r="D211" s="156"/>
      <c r="E211" s="329"/>
      <c r="F211" s="205"/>
      <c r="G211" s="206"/>
      <c r="H211" s="206"/>
      <c r="I211" s="364"/>
      <c r="J211" s="372"/>
      <c r="K211" s="364"/>
      <c r="L211" s="206"/>
      <c r="M211" s="205"/>
      <c r="N211" s="205"/>
      <c r="O211" s="206"/>
      <c r="P211" s="206"/>
      <c r="Q211" s="206"/>
      <c r="R211" s="206"/>
      <c r="S211" s="156"/>
    </row>
    <row r="212" spans="1:19" ht="16.5" customHeight="1">
      <c r="A212" s="156"/>
      <c r="B212" s="156"/>
      <c r="C212" s="156"/>
      <c r="D212" s="156"/>
      <c r="E212" s="329"/>
      <c r="F212" s="205"/>
      <c r="G212" s="206"/>
      <c r="H212" s="206"/>
      <c r="I212" s="364"/>
      <c r="J212" s="372"/>
      <c r="K212" s="364"/>
      <c r="L212" s="206"/>
      <c r="M212" s="205"/>
      <c r="N212" s="205"/>
      <c r="O212" s="206"/>
      <c r="P212" s="206"/>
      <c r="Q212" s="206"/>
      <c r="R212" s="206"/>
      <c r="S212" s="156"/>
    </row>
    <row r="213" spans="1:19" ht="16.5" customHeight="1">
      <c r="A213" s="156"/>
      <c r="B213" s="156"/>
      <c r="C213" s="156"/>
      <c r="D213" s="156"/>
      <c r="E213" s="329"/>
      <c r="F213" s="205"/>
      <c r="G213" s="206"/>
      <c r="H213" s="206"/>
      <c r="I213" s="364"/>
      <c r="J213" s="372"/>
      <c r="K213" s="364"/>
      <c r="L213" s="206"/>
      <c r="M213" s="205"/>
      <c r="N213" s="205"/>
      <c r="O213" s="206"/>
      <c r="P213" s="206"/>
      <c r="Q213" s="206"/>
      <c r="R213" s="206"/>
      <c r="S213" s="156"/>
    </row>
    <row r="214" spans="1:19" ht="16.5" customHeight="1">
      <c r="A214" s="156"/>
      <c r="B214" s="156"/>
      <c r="C214" s="156"/>
      <c r="D214" s="156"/>
      <c r="E214" s="329"/>
      <c r="F214" s="205"/>
      <c r="G214" s="206"/>
      <c r="H214" s="206"/>
      <c r="I214" s="364"/>
      <c r="J214" s="372"/>
      <c r="K214" s="364"/>
      <c r="L214" s="206"/>
      <c r="M214" s="205"/>
      <c r="N214" s="205"/>
      <c r="O214" s="206"/>
      <c r="P214" s="206"/>
      <c r="Q214" s="206"/>
      <c r="R214" s="206"/>
      <c r="S214" s="156"/>
    </row>
    <row r="215" spans="1:19" ht="16.5" customHeight="1">
      <c r="A215" s="156"/>
      <c r="B215" s="156"/>
      <c r="C215" s="156"/>
      <c r="D215" s="156"/>
      <c r="E215" s="329"/>
      <c r="F215" s="205"/>
      <c r="G215" s="206"/>
      <c r="H215" s="206"/>
      <c r="I215" s="364"/>
      <c r="J215" s="372"/>
      <c r="K215" s="364"/>
      <c r="L215" s="206"/>
      <c r="M215" s="205"/>
      <c r="N215" s="205"/>
      <c r="O215" s="206"/>
      <c r="P215" s="206"/>
      <c r="Q215" s="206"/>
      <c r="R215" s="206"/>
      <c r="S215" s="156"/>
    </row>
    <row r="216" spans="1:19" ht="16.5" customHeight="1">
      <c r="A216" s="156"/>
      <c r="B216" s="156"/>
      <c r="C216" s="156"/>
      <c r="D216" s="156"/>
      <c r="E216" s="329"/>
      <c r="F216" s="205"/>
      <c r="G216" s="206"/>
      <c r="H216" s="206"/>
      <c r="I216" s="364"/>
      <c r="J216" s="206"/>
      <c r="K216" s="364"/>
      <c r="L216" s="206"/>
      <c r="M216" s="205"/>
      <c r="N216" s="205"/>
      <c r="O216" s="206"/>
      <c r="P216" s="206"/>
      <c r="Q216" s="206"/>
      <c r="R216" s="206"/>
      <c r="S216" s="156"/>
    </row>
    <row r="217" spans="1:19" ht="16.5" customHeight="1">
      <c r="A217" s="156"/>
      <c r="B217" s="156"/>
      <c r="C217" s="156"/>
      <c r="D217" s="156"/>
      <c r="E217" s="329"/>
      <c r="F217" s="205"/>
      <c r="G217" s="206"/>
      <c r="H217" s="206"/>
      <c r="I217" s="206"/>
      <c r="J217" s="206"/>
      <c r="K217" s="364"/>
      <c r="L217" s="206"/>
      <c r="M217" s="205"/>
      <c r="N217" s="205"/>
      <c r="O217" s="206"/>
      <c r="P217" s="206"/>
      <c r="Q217" s="206"/>
      <c r="R217" s="206"/>
      <c r="S217" s="156"/>
    </row>
    <row r="218" spans="1:19" ht="16.5" customHeight="1">
      <c r="A218" s="156"/>
      <c r="B218" s="156"/>
      <c r="C218" s="156"/>
      <c r="D218" s="156"/>
      <c r="E218" s="329"/>
      <c r="F218" s="205"/>
      <c r="G218" s="206"/>
      <c r="H218" s="206"/>
      <c r="I218" s="206"/>
      <c r="J218" s="206"/>
      <c r="K218" s="364"/>
      <c r="L218" s="206"/>
      <c r="M218" s="205"/>
      <c r="N218" s="205"/>
      <c r="O218" s="206"/>
      <c r="P218" s="206"/>
      <c r="Q218" s="206"/>
      <c r="R218" s="206"/>
      <c r="S218" s="156"/>
    </row>
    <row r="219" spans="1:19" ht="16.5" customHeight="1">
      <c r="A219" s="156"/>
      <c r="B219" s="156"/>
      <c r="C219" s="156"/>
      <c r="D219" s="156"/>
      <c r="E219" s="329"/>
      <c r="F219" s="205"/>
      <c r="G219" s="206"/>
      <c r="H219" s="206"/>
      <c r="I219" s="206"/>
      <c r="J219" s="206"/>
      <c r="K219" s="364"/>
      <c r="L219" s="206"/>
      <c r="M219" s="205"/>
      <c r="N219" s="205"/>
      <c r="O219" s="206"/>
      <c r="P219" s="206"/>
      <c r="Q219" s="206"/>
      <c r="R219" s="206"/>
      <c r="S219" s="156"/>
    </row>
    <row r="220" spans="1:19" ht="16.5" customHeight="1">
      <c r="A220" s="156"/>
      <c r="B220" s="156"/>
      <c r="C220" s="156"/>
      <c r="D220" s="156"/>
      <c r="E220" s="329"/>
      <c r="F220" s="205"/>
      <c r="G220" s="206"/>
      <c r="H220" s="206"/>
      <c r="I220" s="206"/>
      <c r="J220" s="206"/>
      <c r="K220" s="206"/>
      <c r="L220" s="206"/>
      <c r="M220" s="205"/>
      <c r="N220" s="205"/>
      <c r="O220" s="206"/>
      <c r="P220" s="206"/>
      <c r="Q220" s="206"/>
      <c r="R220" s="206"/>
      <c r="S220" s="156"/>
    </row>
    <row r="221" spans="1:19" ht="16.5" customHeight="1">
      <c r="A221" s="156"/>
      <c r="B221" s="156"/>
      <c r="C221" s="156"/>
      <c r="D221" s="156"/>
      <c r="E221" s="329"/>
      <c r="F221" s="205"/>
      <c r="G221" s="206"/>
      <c r="H221" s="206"/>
      <c r="I221" s="206"/>
      <c r="J221" s="206"/>
      <c r="K221" s="206"/>
      <c r="L221" s="206"/>
      <c r="M221" s="205"/>
      <c r="N221" s="205"/>
      <c r="O221" s="206"/>
      <c r="P221" s="206"/>
      <c r="Q221" s="206"/>
      <c r="R221" s="206"/>
      <c r="S221" s="156"/>
    </row>
    <row r="222" spans="1:19" ht="16.5" customHeight="1">
      <c r="A222" s="156"/>
      <c r="B222" s="156"/>
      <c r="C222" s="156"/>
      <c r="D222" s="156"/>
      <c r="E222" s="329"/>
      <c r="F222" s="205"/>
      <c r="G222" s="206"/>
      <c r="H222" s="206"/>
      <c r="I222" s="206"/>
      <c r="J222" s="206"/>
      <c r="K222" s="206"/>
      <c r="L222" s="206"/>
      <c r="M222" s="205"/>
      <c r="N222" s="205"/>
      <c r="O222" s="206"/>
      <c r="P222" s="206"/>
      <c r="Q222" s="206"/>
      <c r="R222" s="206"/>
      <c r="S222" s="156"/>
    </row>
    <row r="223" spans="1:19" ht="16.5" customHeight="1">
      <c r="A223" s="156"/>
      <c r="B223" s="156"/>
      <c r="C223" s="156"/>
      <c r="D223" s="156"/>
      <c r="E223" s="329"/>
      <c r="F223" s="205"/>
      <c r="G223" s="206"/>
      <c r="H223" s="206"/>
      <c r="I223" s="206"/>
      <c r="J223" s="206"/>
      <c r="K223" s="206"/>
      <c r="L223" s="206"/>
      <c r="M223" s="205"/>
      <c r="N223" s="205"/>
      <c r="O223" s="206"/>
      <c r="P223" s="206"/>
      <c r="Q223" s="206"/>
      <c r="R223" s="206"/>
      <c r="S223" s="156"/>
    </row>
    <row r="224" spans="1:19" ht="16.5" customHeight="1">
      <c r="A224" s="156"/>
      <c r="B224" s="156"/>
      <c r="C224" s="156"/>
      <c r="D224" s="156"/>
      <c r="E224" s="329"/>
      <c r="F224" s="205"/>
      <c r="G224" s="206"/>
      <c r="H224" s="206"/>
      <c r="I224" s="206"/>
      <c r="J224" s="206"/>
      <c r="K224" s="206"/>
      <c r="L224" s="206"/>
      <c r="M224" s="205"/>
      <c r="N224" s="205"/>
      <c r="O224" s="206"/>
      <c r="P224" s="206"/>
      <c r="Q224" s="206"/>
      <c r="R224" s="206"/>
      <c r="S224" s="156"/>
    </row>
    <row r="225" spans="1:19" ht="16.5" customHeight="1">
      <c r="A225" s="156"/>
      <c r="B225" s="156"/>
      <c r="C225" s="156"/>
      <c r="D225" s="156"/>
      <c r="E225" s="329"/>
      <c r="F225" s="205"/>
      <c r="G225" s="206"/>
      <c r="H225" s="206"/>
      <c r="I225" s="206"/>
      <c r="J225" s="206"/>
      <c r="K225" s="206"/>
      <c r="L225" s="206"/>
      <c r="M225" s="205"/>
      <c r="N225" s="205"/>
      <c r="O225" s="206"/>
      <c r="P225" s="206"/>
      <c r="Q225" s="206"/>
      <c r="R225" s="206"/>
      <c r="S225" s="156"/>
    </row>
    <row r="226" spans="1:19" ht="16.5" customHeight="1">
      <c r="A226" s="156"/>
      <c r="B226" s="156"/>
      <c r="C226" s="156"/>
      <c r="D226" s="156"/>
      <c r="E226" s="329"/>
      <c r="F226" s="205"/>
      <c r="G226" s="206"/>
      <c r="H226" s="206"/>
      <c r="I226" s="206"/>
      <c r="J226" s="206"/>
      <c r="K226" s="206"/>
      <c r="L226" s="206"/>
      <c r="M226" s="205"/>
      <c r="N226" s="205"/>
      <c r="O226" s="206"/>
      <c r="P226" s="206"/>
      <c r="Q226" s="206"/>
      <c r="R226" s="206"/>
      <c r="S226" s="156"/>
    </row>
    <row r="227" spans="1:19" ht="16.5" customHeight="1">
      <c r="A227" s="156"/>
      <c r="B227" s="156"/>
      <c r="C227" s="156"/>
      <c r="D227" s="156"/>
      <c r="E227" s="329"/>
      <c r="F227" s="205"/>
      <c r="G227" s="206"/>
      <c r="H227" s="206"/>
      <c r="I227" s="206"/>
      <c r="J227" s="206"/>
      <c r="K227" s="206"/>
      <c r="L227" s="206"/>
      <c r="M227" s="205"/>
      <c r="N227" s="205"/>
      <c r="O227" s="206"/>
      <c r="P227" s="206"/>
      <c r="Q227" s="206"/>
      <c r="R227" s="206"/>
      <c r="S227" s="156"/>
    </row>
    <row r="228" spans="1:19" ht="16.5" customHeight="1">
      <c r="A228" s="156"/>
      <c r="B228" s="156"/>
      <c r="C228" s="156"/>
      <c r="D228" s="156"/>
      <c r="E228" s="329"/>
      <c r="F228" s="205"/>
      <c r="G228" s="206"/>
      <c r="H228" s="206"/>
      <c r="I228" s="206"/>
      <c r="J228" s="206"/>
      <c r="K228" s="206"/>
      <c r="L228" s="206"/>
      <c r="M228" s="205"/>
      <c r="N228" s="205"/>
      <c r="O228" s="206"/>
      <c r="P228" s="206"/>
      <c r="Q228" s="206"/>
      <c r="R228" s="206"/>
      <c r="S228" s="156"/>
    </row>
    <row r="229" spans="1:19" ht="16.5" customHeight="1">
      <c r="A229" s="156"/>
      <c r="B229" s="156"/>
      <c r="C229" s="156"/>
      <c r="D229" s="156"/>
      <c r="E229" s="329"/>
      <c r="F229" s="205"/>
      <c r="G229" s="206"/>
      <c r="H229" s="206"/>
      <c r="I229" s="206"/>
      <c r="J229" s="206"/>
      <c r="K229" s="206"/>
      <c r="L229" s="206"/>
      <c r="M229" s="205"/>
      <c r="N229" s="205"/>
      <c r="O229" s="206"/>
      <c r="P229" s="206"/>
      <c r="Q229" s="206"/>
      <c r="R229" s="206"/>
      <c r="S229" s="156"/>
    </row>
    <row r="230" spans="1:19" ht="16.5" customHeight="1">
      <c r="A230" s="156"/>
      <c r="B230" s="156"/>
      <c r="C230" s="156"/>
      <c r="D230" s="156"/>
      <c r="E230" s="329"/>
      <c r="F230" s="205"/>
      <c r="G230" s="206"/>
      <c r="H230" s="206"/>
      <c r="I230" s="206"/>
      <c r="J230" s="206"/>
      <c r="K230" s="206"/>
      <c r="L230" s="206"/>
      <c r="M230" s="205"/>
      <c r="N230" s="205"/>
      <c r="O230" s="206"/>
      <c r="P230" s="206"/>
      <c r="Q230" s="206"/>
      <c r="R230" s="206"/>
      <c r="S230" s="156"/>
    </row>
    <row r="231" spans="1:19" ht="16.5" customHeight="1">
      <c r="A231" s="156"/>
      <c r="B231" s="156"/>
      <c r="C231" s="156"/>
      <c r="D231" s="156"/>
      <c r="E231" s="329"/>
      <c r="F231" s="205"/>
      <c r="G231" s="206"/>
      <c r="H231" s="206"/>
      <c r="I231" s="206"/>
      <c r="J231" s="206"/>
      <c r="K231" s="206"/>
      <c r="L231" s="206"/>
      <c r="M231" s="205"/>
      <c r="N231" s="205"/>
      <c r="O231" s="206"/>
      <c r="P231" s="206"/>
      <c r="Q231" s="206"/>
      <c r="R231" s="206"/>
      <c r="S231" s="156"/>
    </row>
    <row r="232" spans="1:19" ht="16.5" customHeight="1">
      <c r="A232" s="156"/>
      <c r="B232" s="156"/>
      <c r="C232" s="156"/>
      <c r="D232" s="156"/>
      <c r="E232" s="329"/>
      <c r="F232" s="205"/>
      <c r="G232" s="206"/>
      <c r="H232" s="206"/>
      <c r="I232" s="206"/>
      <c r="J232" s="206"/>
      <c r="K232" s="206"/>
      <c r="L232" s="206"/>
      <c r="M232" s="205"/>
      <c r="N232" s="205"/>
      <c r="O232" s="206"/>
      <c r="P232" s="206"/>
      <c r="Q232" s="206"/>
      <c r="R232" s="206"/>
      <c r="S232" s="156"/>
    </row>
    <row r="233" spans="1:19" ht="16.5" customHeight="1">
      <c r="A233" s="156"/>
      <c r="B233" s="156"/>
      <c r="C233" s="156"/>
      <c r="D233" s="156"/>
      <c r="E233" s="329"/>
      <c r="F233" s="205"/>
      <c r="G233" s="206"/>
      <c r="H233" s="206"/>
      <c r="I233" s="206"/>
      <c r="J233" s="206"/>
      <c r="K233" s="206"/>
      <c r="L233" s="206"/>
      <c r="M233" s="205"/>
      <c r="N233" s="205"/>
      <c r="O233" s="206"/>
      <c r="P233" s="206"/>
      <c r="Q233" s="206"/>
      <c r="R233" s="206"/>
      <c r="S233" s="156"/>
    </row>
    <row r="234" spans="1:19" ht="16.5" customHeight="1">
      <c r="A234" s="156"/>
      <c r="B234" s="156"/>
      <c r="C234" s="156"/>
      <c r="D234" s="156"/>
      <c r="E234" s="329"/>
      <c r="F234" s="205"/>
      <c r="G234" s="206"/>
      <c r="H234" s="206"/>
      <c r="I234" s="206"/>
      <c r="J234" s="206"/>
      <c r="K234" s="206"/>
      <c r="L234" s="206"/>
      <c r="M234" s="205"/>
      <c r="N234" s="205"/>
      <c r="O234" s="206"/>
      <c r="P234" s="206"/>
      <c r="Q234" s="206"/>
      <c r="R234" s="206"/>
      <c r="S234" s="156"/>
    </row>
    <row r="235" spans="1:19" ht="16.5" customHeight="1">
      <c r="A235" s="156"/>
      <c r="B235" s="156"/>
      <c r="C235" s="156"/>
      <c r="D235" s="156"/>
      <c r="E235" s="329"/>
      <c r="F235" s="205"/>
      <c r="G235" s="206"/>
      <c r="H235" s="206"/>
      <c r="I235" s="206"/>
      <c r="J235" s="206"/>
      <c r="K235" s="206"/>
      <c r="L235" s="206"/>
      <c r="M235" s="205"/>
      <c r="N235" s="205"/>
      <c r="O235" s="206"/>
      <c r="P235" s="206"/>
      <c r="Q235" s="206"/>
      <c r="R235" s="206"/>
      <c r="S235" s="156"/>
    </row>
    <row r="236" spans="1:19" ht="16.5" customHeight="1">
      <c r="A236" s="156"/>
      <c r="B236" s="156"/>
      <c r="C236" s="156"/>
      <c r="D236" s="156"/>
      <c r="E236" s="329"/>
      <c r="F236" s="205"/>
      <c r="G236" s="206"/>
      <c r="H236" s="206"/>
      <c r="I236" s="206"/>
      <c r="J236" s="206"/>
      <c r="K236" s="206"/>
      <c r="L236" s="206"/>
      <c r="M236" s="205"/>
      <c r="N236" s="205"/>
      <c r="O236" s="206"/>
      <c r="P236" s="206"/>
      <c r="Q236" s="206"/>
      <c r="R236" s="206"/>
      <c r="S236" s="156"/>
    </row>
    <row r="237" spans="1:19" ht="16.5" customHeight="1">
      <c r="A237" s="156"/>
      <c r="B237" s="156"/>
      <c r="C237" s="156"/>
      <c r="D237" s="156"/>
      <c r="E237" s="329"/>
      <c r="F237" s="205"/>
      <c r="G237" s="206"/>
      <c r="H237" s="206"/>
      <c r="I237" s="206"/>
      <c r="J237" s="206"/>
      <c r="K237" s="206"/>
      <c r="L237" s="206"/>
      <c r="M237" s="205"/>
      <c r="N237" s="205"/>
      <c r="O237" s="206"/>
      <c r="P237" s="206"/>
      <c r="Q237" s="206"/>
      <c r="R237" s="206"/>
      <c r="S237" s="156"/>
    </row>
    <row r="238" spans="1:19" ht="16.5" customHeight="1">
      <c r="A238" s="156"/>
      <c r="B238" s="156"/>
      <c r="C238" s="156"/>
      <c r="D238" s="156"/>
      <c r="E238" s="329"/>
      <c r="F238" s="205"/>
      <c r="G238" s="206"/>
      <c r="H238" s="206"/>
      <c r="I238" s="206"/>
      <c r="J238" s="206"/>
      <c r="K238" s="206"/>
      <c r="L238" s="206"/>
      <c r="M238" s="205"/>
      <c r="N238" s="205"/>
      <c r="O238" s="206"/>
      <c r="P238" s="206"/>
      <c r="Q238" s="206"/>
      <c r="R238" s="206"/>
      <c r="S238" s="156"/>
    </row>
    <row r="239" spans="1:19" ht="16.5" customHeight="1">
      <c r="A239" s="156"/>
      <c r="B239" s="156"/>
      <c r="C239" s="156"/>
      <c r="D239" s="156"/>
      <c r="E239" s="329"/>
      <c r="F239" s="205"/>
      <c r="G239" s="206"/>
      <c r="H239" s="206"/>
      <c r="I239" s="206"/>
      <c r="J239" s="206"/>
      <c r="K239" s="206"/>
      <c r="L239" s="206"/>
      <c r="M239" s="205"/>
      <c r="N239" s="205"/>
      <c r="O239" s="206"/>
      <c r="P239" s="206"/>
      <c r="Q239" s="206"/>
      <c r="R239" s="206"/>
      <c r="S239" s="156"/>
    </row>
    <row r="240" spans="1:19" ht="16.5" customHeight="1">
      <c r="A240" s="156"/>
      <c r="B240" s="156"/>
      <c r="C240" s="156"/>
      <c r="D240" s="156"/>
      <c r="E240" s="329"/>
      <c r="F240" s="205"/>
      <c r="G240" s="206"/>
      <c r="H240" s="206"/>
      <c r="I240" s="206"/>
      <c r="J240" s="206"/>
      <c r="K240" s="206"/>
      <c r="L240" s="206"/>
      <c r="M240" s="205"/>
      <c r="N240" s="205"/>
      <c r="O240" s="206"/>
      <c r="P240" s="206"/>
      <c r="Q240" s="206"/>
      <c r="R240" s="206"/>
      <c r="S240" s="156"/>
    </row>
    <row r="241" spans="1:19" ht="16.5" customHeight="1">
      <c r="A241" s="156"/>
      <c r="B241" s="156"/>
      <c r="C241" s="156"/>
      <c r="D241" s="156"/>
      <c r="E241" s="329"/>
      <c r="F241" s="205"/>
      <c r="G241" s="206"/>
      <c r="H241" s="206"/>
      <c r="I241" s="206"/>
      <c r="J241" s="206"/>
      <c r="K241" s="206"/>
      <c r="L241" s="206"/>
      <c r="M241" s="205"/>
      <c r="N241" s="205"/>
      <c r="O241" s="206"/>
      <c r="P241" s="206"/>
      <c r="Q241" s="206"/>
      <c r="R241" s="206"/>
      <c r="S241" s="156"/>
    </row>
    <row r="242" spans="1:19" ht="16.5" customHeight="1">
      <c r="A242" s="156"/>
      <c r="B242" s="156"/>
      <c r="C242" s="156"/>
      <c r="D242" s="156"/>
      <c r="E242" s="329"/>
      <c r="F242" s="205"/>
      <c r="G242" s="206"/>
      <c r="H242" s="206"/>
      <c r="I242" s="206"/>
      <c r="J242" s="206"/>
      <c r="K242" s="206"/>
      <c r="L242" s="206"/>
      <c r="M242" s="205"/>
      <c r="N242" s="205"/>
      <c r="O242" s="206"/>
      <c r="P242" s="206"/>
      <c r="Q242" s="206"/>
      <c r="R242" s="206"/>
      <c r="S242" s="156"/>
    </row>
    <row r="243" spans="1:19" ht="16.5" customHeight="1">
      <c r="A243" s="156"/>
      <c r="B243" s="156"/>
      <c r="C243" s="156"/>
      <c r="D243" s="156"/>
      <c r="E243" s="329"/>
      <c r="F243" s="205"/>
      <c r="G243" s="206"/>
      <c r="H243" s="206"/>
      <c r="I243" s="206"/>
      <c r="J243" s="206"/>
      <c r="K243" s="206"/>
      <c r="L243" s="206"/>
      <c r="M243" s="205"/>
      <c r="N243" s="205"/>
      <c r="O243" s="207"/>
      <c r="P243" s="207"/>
      <c r="Q243" s="207"/>
      <c r="R243" s="207"/>
      <c r="S243" s="156"/>
    </row>
    <row r="244" spans="1:19" ht="16.5" customHeight="1">
      <c r="A244" s="156"/>
      <c r="B244" s="156"/>
      <c r="C244" s="156"/>
      <c r="D244" s="156"/>
      <c r="E244" s="329"/>
      <c r="F244" s="205"/>
      <c r="G244" s="206"/>
      <c r="H244" s="206"/>
      <c r="I244" s="206"/>
      <c r="J244" s="206"/>
      <c r="K244" s="206"/>
      <c r="L244" s="206"/>
      <c r="M244" s="205"/>
      <c r="N244" s="205"/>
      <c r="O244" s="207"/>
      <c r="P244" s="207"/>
      <c r="Q244" s="207"/>
      <c r="R244" s="207"/>
      <c r="S244" s="156"/>
    </row>
    <row r="245" spans="1:19" ht="16.5" customHeight="1">
      <c r="A245" s="156"/>
      <c r="B245" s="156"/>
      <c r="C245" s="156"/>
      <c r="D245" s="156"/>
      <c r="E245" s="329"/>
      <c r="F245" s="205"/>
      <c r="G245" s="206"/>
      <c r="H245" s="206"/>
      <c r="I245" s="206"/>
      <c r="J245" s="206"/>
      <c r="K245" s="206"/>
      <c r="L245" s="206"/>
      <c r="M245" s="205"/>
      <c r="N245" s="205"/>
      <c r="O245" s="207"/>
      <c r="P245" s="207"/>
      <c r="Q245" s="207"/>
      <c r="R245" s="207"/>
      <c r="S245" s="156"/>
    </row>
    <row r="246" spans="1:19" ht="16.5" customHeight="1">
      <c r="A246" s="156"/>
      <c r="B246" s="156"/>
      <c r="C246" s="156"/>
      <c r="D246" s="156"/>
      <c r="E246" s="329"/>
      <c r="F246" s="205"/>
      <c r="G246" s="206"/>
      <c r="H246" s="206"/>
      <c r="I246" s="206"/>
      <c r="J246" s="206"/>
      <c r="K246" s="206"/>
      <c r="L246" s="206"/>
      <c r="M246" s="205"/>
      <c r="N246" s="205"/>
      <c r="O246" s="207"/>
      <c r="P246" s="207"/>
      <c r="Q246" s="207"/>
      <c r="R246" s="207"/>
      <c r="S246" s="156"/>
    </row>
    <row r="247" spans="1:19" ht="16.5" customHeight="1">
      <c r="A247" s="156"/>
      <c r="B247" s="156"/>
      <c r="C247" s="156"/>
      <c r="D247" s="156"/>
      <c r="E247" s="329"/>
      <c r="F247" s="205"/>
      <c r="G247" s="206"/>
      <c r="H247" s="206"/>
      <c r="I247" s="206"/>
      <c r="J247" s="206"/>
      <c r="K247" s="206"/>
      <c r="L247" s="206"/>
      <c r="M247" s="205"/>
      <c r="N247" s="205"/>
      <c r="O247" s="207"/>
      <c r="P247" s="207"/>
      <c r="Q247" s="207"/>
      <c r="R247" s="207"/>
      <c r="S247" s="156"/>
    </row>
    <row r="248" spans="1:19" ht="16.5" customHeight="1">
      <c r="A248" s="156"/>
      <c r="B248" s="156"/>
      <c r="C248" s="156"/>
      <c r="D248" s="156"/>
      <c r="E248" s="329"/>
      <c r="F248" s="205"/>
      <c r="G248" s="206"/>
      <c r="H248" s="206"/>
      <c r="I248" s="206"/>
      <c r="J248" s="206"/>
      <c r="K248" s="206"/>
      <c r="L248" s="206"/>
      <c r="M248" s="205"/>
      <c r="N248" s="205"/>
      <c r="O248" s="207"/>
      <c r="P248" s="207"/>
      <c r="Q248" s="207"/>
      <c r="R248" s="207"/>
      <c r="S248" s="156"/>
    </row>
    <row r="249" spans="1:19" ht="16.5" customHeight="1">
      <c r="A249" s="156"/>
      <c r="B249" s="156"/>
      <c r="C249" s="156"/>
      <c r="D249" s="156"/>
      <c r="E249" s="329"/>
      <c r="F249" s="205"/>
      <c r="G249" s="206"/>
      <c r="H249" s="206"/>
      <c r="I249" s="206"/>
      <c r="J249" s="206"/>
      <c r="K249" s="206"/>
      <c r="L249" s="206"/>
      <c r="M249" s="205"/>
      <c r="N249" s="205"/>
      <c r="O249" s="207"/>
      <c r="P249" s="207"/>
      <c r="Q249" s="207"/>
      <c r="R249" s="207"/>
      <c r="S249" s="156"/>
    </row>
    <row r="250" spans="1:19" ht="16.5" customHeight="1">
      <c r="A250" s="156"/>
      <c r="B250" s="156"/>
      <c r="C250" s="156"/>
      <c r="D250" s="156"/>
      <c r="E250" s="329"/>
      <c r="F250" s="205"/>
      <c r="G250" s="206"/>
      <c r="H250" s="206"/>
      <c r="I250" s="206"/>
      <c r="J250" s="206"/>
      <c r="K250" s="206"/>
      <c r="L250" s="206"/>
      <c r="M250" s="205"/>
      <c r="N250" s="205"/>
      <c r="O250" s="207"/>
      <c r="P250" s="207"/>
      <c r="Q250" s="207"/>
      <c r="R250" s="207"/>
      <c r="S250" s="156"/>
    </row>
    <row r="251" spans="1:19" ht="16.5" customHeight="1">
      <c r="A251" s="156"/>
      <c r="B251" s="156"/>
      <c r="C251" s="156"/>
      <c r="D251" s="156"/>
      <c r="E251" s="329"/>
      <c r="F251" s="205"/>
      <c r="G251" s="206"/>
      <c r="H251" s="206"/>
      <c r="I251" s="206"/>
      <c r="J251" s="206"/>
      <c r="K251" s="206"/>
      <c r="L251" s="206"/>
      <c r="M251" s="205"/>
      <c r="N251" s="205"/>
      <c r="O251" s="207"/>
      <c r="P251" s="207"/>
      <c r="Q251" s="207"/>
      <c r="R251" s="207"/>
      <c r="S251" s="156"/>
    </row>
    <row r="252" spans="1:19" ht="16.5" customHeight="1">
      <c r="A252" s="156"/>
      <c r="B252" s="156"/>
      <c r="C252" s="156"/>
      <c r="D252" s="156"/>
      <c r="E252" s="329"/>
      <c r="F252" s="205"/>
      <c r="G252" s="206"/>
      <c r="H252" s="206"/>
      <c r="I252" s="206"/>
      <c r="J252" s="206"/>
      <c r="K252" s="206"/>
      <c r="L252" s="206"/>
      <c r="M252" s="205"/>
      <c r="N252" s="205"/>
      <c r="O252" s="207"/>
      <c r="P252" s="207"/>
      <c r="Q252" s="207"/>
      <c r="R252" s="207"/>
      <c r="S252" s="156"/>
    </row>
    <row r="253" spans="1:19" ht="16.5" customHeight="1">
      <c r="A253" s="156"/>
      <c r="B253" s="156"/>
      <c r="C253" s="156"/>
      <c r="D253" s="156"/>
      <c r="E253" s="329"/>
      <c r="F253" s="205"/>
      <c r="G253" s="206"/>
      <c r="H253" s="206"/>
      <c r="I253" s="206"/>
      <c r="J253" s="206"/>
      <c r="K253" s="206"/>
      <c r="L253" s="206"/>
      <c r="M253" s="205"/>
      <c r="N253" s="205"/>
      <c r="O253" s="207"/>
      <c r="P253" s="207"/>
      <c r="Q253" s="207"/>
      <c r="R253" s="207"/>
      <c r="S253" s="156"/>
    </row>
    <row r="254" spans="1:19" ht="16.5" customHeight="1">
      <c r="A254" s="156"/>
      <c r="B254" s="156"/>
      <c r="C254" s="156"/>
      <c r="D254" s="156"/>
      <c r="E254" s="329"/>
      <c r="F254" s="205"/>
      <c r="G254" s="206"/>
      <c r="H254" s="206"/>
      <c r="I254" s="206"/>
      <c r="J254" s="206"/>
      <c r="K254" s="206"/>
      <c r="L254" s="206"/>
      <c r="M254" s="205"/>
      <c r="N254" s="205"/>
      <c r="O254" s="207"/>
      <c r="P254" s="207"/>
      <c r="Q254" s="207"/>
      <c r="R254" s="207"/>
      <c r="S254" s="156"/>
    </row>
    <row r="255" spans="1:19" ht="16.5" customHeight="1">
      <c r="A255" s="156"/>
      <c r="B255" s="156"/>
      <c r="C255" s="156"/>
      <c r="D255" s="156"/>
      <c r="E255" s="329"/>
      <c r="F255" s="205"/>
      <c r="G255" s="206"/>
      <c r="H255" s="206"/>
      <c r="I255" s="206"/>
      <c r="J255" s="206"/>
      <c r="K255" s="206"/>
      <c r="L255" s="206"/>
      <c r="M255" s="205"/>
      <c r="N255" s="205"/>
      <c r="O255" s="207"/>
      <c r="P255" s="207"/>
      <c r="Q255" s="207"/>
      <c r="R255" s="207"/>
      <c r="S255" s="156"/>
    </row>
    <row r="256" spans="1:19" ht="16.5" customHeight="1">
      <c r="A256" s="156"/>
      <c r="B256" s="156"/>
      <c r="C256" s="156"/>
      <c r="D256" s="156"/>
      <c r="E256" s="329"/>
      <c r="F256" s="205"/>
      <c r="G256" s="206"/>
      <c r="H256" s="206"/>
      <c r="I256" s="206"/>
      <c r="J256" s="206"/>
      <c r="K256" s="206"/>
      <c r="L256" s="206"/>
      <c r="M256" s="205"/>
      <c r="N256" s="205"/>
      <c r="O256" s="207"/>
      <c r="P256" s="207"/>
      <c r="Q256" s="207"/>
      <c r="R256" s="207"/>
      <c r="S256" s="156"/>
    </row>
    <row r="257" spans="1:19" ht="16.5" customHeight="1">
      <c r="A257" s="156"/>
      <c r="B257" s="156"/>
      <c r="C257" s="156"/>
      <c r="D257" s="156"/>
      <c r="E257" s="329"/>
      <c r="F257" s="205"/>
      <c r="G257" s="206"/>
      <c r="H257" s="206"/>
      <c r="I257" s="206"/>
      <c r="J257" s="206"/>
      <c r="K257" s="206"/>
      <c r="L257" s="206"/>
      <c r="M257" s="205"/>
      <c r="N257" s="205"/>
      <c r="O257" s="207"/>
      <c r="P257" s="207"/>
      <c r="Q257" s="207"/>
      <c r="R257" s="207"/>
      <c r="S257" s="156"/>
    </row>
    <row r="258" spans="1:19" ht="16.5" customHeight="1">
      <c r="A258" s="156"/>
      <c r="B258" s="156"/>
      <c r="C258" s="156"/>
      <c r="D258" s="156"/>
      <c r="E258" s="329"/>
      <c r="F258" s="205"/>
      <c r="G258" s="206"/>
      <c r="H258" s="206"/>
      <c r="I258" s="206"/>
      <c r="J258" s="206"/>
      <c r="K258" s="206"/>
      <c r="L258" s="206"/>
      <c r="M258" s="205"/>
      <c r="N258" s="205"/>
      <c r="O258" s="207"/>
      <c r="P258" s="207"/>
      <c r="Q258" s="207"/>
      <c r="R258" s="207"/>
      <c r="S258" s="156"/>
    </row>
    <row r="259" spans="1:19" ht="16.5" customHeight="1">
      <c r="A259" s="156"/>
      <c r="B259" s="156"/>
      <c r="C259" s="156"/>
      <c r="D259" s="156"/>
      <c r="E259" s="329"/>
      <c r="F259" s="205"/>
      <c r="G259" s="206"/>
      <c r="H259" s="206"/>
      <c r="I259" s="206"/>
      <c r="J259" s="206"/>
      <c r="K259" s="206"/>
      <c r="L259" s="206"/>
      <c r="M259" s="205"/>
      <c r="N259" s="205"/>
      <c r="O259" s="207"/>
      <c r="P259" s="207"/>
      <c r="Q259" s="207"/>
      <c r="R259" s="207"/>
      <c r="S259" s="156"/>
    </row>
    <row r="260" spans="1:19" ht="16.5" customHeight="1">
      <c r="A260" s="156"/>
      <c r="B260" s="156"/>
      <c r="C260" s="156"/>
      <c r="D260" s="156"/>
      <c r="E260" s="329"/>
      <c r="F260" s="205"/>
      <c r="G260" s="206"/>
      <c r="H260" s="206"/>
      <c r="I260" s="206"/>
      <c r="J260" s="206"/>
      <c r="K260" s="206"/>
      <c r="L260" s="206"/>
      <c r="M260" s="205"/>
      <c r="N260" s="205"/>
      <c r="O260" s="207"/>
      <c r="P260" s="207"/>
      <c r="Q260" s="207"/>
      <c r="R260" s="207"/>
      <c r="S260" s="156"/>
    </row>
    <row r="261" spans="1:19" ht="16.5" customHeight="1">
      <c r="A261" s="156"/>
      <c r="B261" s="156"/>
      <c r="C261" s="156"/>
      <c r="D261" s="156"/>
      <c r="E261" s="329"/>
      <c r="F261" s="205"/>
      <c r="G261" s="206"/>
      <c r="H261" s="206"/>
      <c r="I261" s="206"/>
      <c r="J261" s="206"/>
      <c r="K261" s="206"/>
      <c r="L261" s="206"/>
      <c r="M261" s="205"/>
      <c r="N261" s="205"/>
      <c r="O261" s="207"/>
      <c r="P261" s="207"/>
      <c r="Q261" s="207"/>
      <c r="R261" s="207"/>
      <c r="S261" s="156"/>
    </row>
    <row r="262" spans="1:19" ht="16.5" customHeight="1">
      <c r="A262" s="156"/>
      <c r="B262" s="156"/>
      <c r="C262" s="156"/>
      <c r="D262" s="156"/>
      <c r="E262" s="329"/>
      <c r="F262" s="205"/>
      <c r="G262" s="206"/>
      <c r="H262" s="206"/>
      <c r="I262" s="206"/>
      <c r="J262" s="206"/>
      <c r="K262" s="206"/>
      <c r="L262" s="206"/>
      <c r="M262" s="205"/>
      <c r="N262" s="205"/>
      <c r="O262" s="207"/>
      <c r="P262" s="207"/>
      <c r="Q262" s="207"/>
      <c r="R262" s="207"/>
      <c r="S262" s="156"/>
    </row>
    <row r="263" spans="1:19" ht="16.5" customHeight="1">
      <c r="A263" s="156"/>
      <c r="B263" s="156"/>
      <c r="C263" s="156"/>
      <c r="D263" s="156"/>
      <c r="E263" s="329"/>
      <c r="F263" s="205"/>
      <c r="G263" s="206"/>
      <c r="H263" s="206"/>
      <c r="I263" s="206"/>
      <c r="J263" s="206"/>
      <c r="K263" s="206"/>
      <c r="L263" s="206"/>
      <c r="M263" s="205"/>
      <c r="N263" s="205"/>
      <c r="O263" s="207"/>
      <c r="P263" s="207"/>
      <c r="Q263" s="207"/>
      <c r="R263" s="207"/>
      <c r="S263" s="156"/>
    </row>
    <row r="264" spans="1:19" ht="16.5" customHeight="1">
      <c r="A264" s="156"/>
      <c r="B264" s="156"/>
      <c r="C264" s="156"/>
      <c r="D264" s="156"/>
      <c r="E264" s="329"/>
      <c r="F264" s="205"/>
      <c r="G264" s="206"/>
      <c r="H264" s="206"/>
      <c r="I264" s="206"/>
      <c r="J264" s="206"/>
      <c r="K264" s="206"/>
      <c r="L264" s="206"/>
      <c r="M264" s="205"/>
      <c r="N264" s="205"/>
      <c r="O264" s="207"/>
      <c r="P264" s="207"/>
      <c r="Q264" s="207"/>
      <c r="R264" s="207"/>
      <c r="S264" s="156"/>
    </row>
    <row r="265" spans="1:19" ht="16.5" customHeight="1">
      <c r="A265" s="156"/>
      <c r="B265" s="156"/>
      <c r="C265" s="156"/>
      <c r="D265" s="156"/>
      <c r="E265" s="329"/>
      <c r="F265" s="205"/>
      <c r="G265" s="206"/>
      <c r="H265" s="206"/>
      <c r="I265" s="206"/>
      <c r="J265" s="206"/>
      <c r="K265" s="206"/>
      <c r="L265" s="206"/>
      <c r="M265" s="205"/>
      <c r="N265" s="205"/>
      <c r="O265" s="207"/>
      <c r="P265" s="207"/>
      <c r="Q265" s="207"/>
      <c r="R265" s="207"/>
      <c r="S265" s="156"/>
    </row>
    <row r="266" spans="1:19" ht="16.5" customHeight="1">
      <c r="A266" s="156"/>
      <c r="B266" s="156"/>
      <c r="C266" s="156"/>
      <c r="D266" s="156"/>
      <c r="E266" s="329"/>
      <c r="F266" s="205"/>
      <c r="G266" s="206"/>
      <c r="H266" s="206"/>
      <c r="I266" s="206"/>
      <c r="J266" s="206"/>
      <c r="K266" s="206"/>
      <c r="L266" s="206"/>
      <c r="M266" s="205"/>
      <c r="N266" s="205"/>
      <c r="O266" s="207"/>
      <c r="P266" s="207"/>
      <c r="Q266" s="207"/>
      <c r="R266" s="207"/>
      <c r="S266" s="156"/>
    </row>
    <row r="267" spans="1:19" ht="16.5" customHeight="1">
      <c r="A267" s="156"/>
      <c r="B267" s="156"/>
      <c r="C267" s="156"/>
      <c r="D267" s="156"/>
      <c r="E267" s="329"/>
      <c r="F267" s="205"/>
      <c r="G267" s="206"/>
      <c r="H267" s="206"/>
      <c r="I267" s="206"/>
      <c r="J267" s="206"/>
      <c r="K267" s="206"/>
      <c r="L267" s="206"/>
      <c r="M267" s="205"/>
      <c r="N267" s="205"/>
      <c r="O267" s="207"/>
      <c r="P267" s="207"/>
      <c r="Q267" s="207"/>
      <c r="R267" s="207"/>
      <c r="S267" s="156"/>
    </row>
    <row r="268" spans="1:19" ht="16.5" customHeight="1">
      <c r="A268" s="156"/>
      <c r="B268" s="156"/>
      <c r="C268" s="156"/>
      <c r="D268" s="156"/>
      <c r="E268" s="329"/>
      <c r="F268" s="205"/>
      <c r="G268" s="206"/>
      <c r="H268" s="206"/>
      <c r="I268" s="206"/>
      <c r="J268" s="206"/>
      <c r="K268" s="206"/>
      <c r="L268" s="206"/>
      <c r="M268" s="205"/>
      <c r="N268" s="205"/>
      <c r="O268" s="207"/>
      <c r="P268" s="207"/>
      <c r="Q268" s="207"/>
      <c r="R268" s="207"/>
      <c r="S268" s="156"/>
    </row>
    <row r="269" spans="1:19" ht="16.5" customHeight="1">
      <c r="A269" s="156"/>
      <c r="B269" s="156"/>
      <c r="C269" s="156"/>
      <c r="D269" s="156"/>
      <c r="E269" s="329"/>
      <c r="F269" s="205"/>
      <c r="G269" s="206"/>
      <c r="H269" s="206"/>
      <c r="I269" s="206"/>
      <c r="J269" s="206"/>
      <c r="K269" s="206"/>
      <c r="L269" s="206"/>
      <c r="M269" s="205"/>
      <c r="N269" s="205"/>
      <c r="O269" s="207"/>
      <c r="P269" s="207"/>
      <c r="Q269" s="207"/>
      <c r="R269" s="207"/>
      <c r="S269" s="156"/>
    </row>
    <row r="270" spans="1:19" ht="16.5" customHeight="1">
      <c r="A270" s="156"/>
      <c r="B270" s="156"/>
      <c r="C270" s="156"/>
      <c r="D270" s="156"/>
      <c r="E270" s="329"/>
      <c r="F270" s="205"/>
      <c r="G270" s="206"/>
      <c r="H270" s="206"/>
      <c r="I270" s="206"/>
      <c r="J270" s="207"/>
      <c r="K270" s="207"/>
      <c r="L270" s="207"/>
      <c r="M270" s="205"/>
      <c r="N270" s="205"/>
      <c r="O270" s="207"/>
      <c r="P270" s="207"/>
      <c r="Q270" s="207"/>
      <c r="R270" s="207"/>
      <c r="S270" s="156"/>
    </row>
    <row r="271" spans="1:19" ht="16.5" customHeight="1">
      <c r="A271" s="156"/>
      <c r="B271" s="156"/>
      <c r="C271" s="156"/>
      <c r="D271" s="156"/>
      <c r="E271" s="329"/>
      <c r="F271" s="205"/>
      <c r="G271" s="206"/>
      <c r="H271" s="206"/>
      <c r="I271" s="206"/>
      <c r="J271" s="207"/>
      <c r="K271" s="207"/>
      <c r="L271" s="207"/>
      <c r="M271" s="205"/>
      <c r="N271" s="205"/>
      <c r="O271" s="207"/>
      <c r="P271" s="207"/>
      <c r="Q271" s="207"/>
      <c r="R271" s="207"/>
      <c r="S271" s="156"/>
    </row>
    <row r="272" spans="1:19" ht="16.5" customHeight="1">
      <c r="A272" s="156"/>
      <c r="B272" s="156"/>
      <c r="C272" s="156"/>
      <c r="D272" s="156"/>
      <c r="E272" s="329"/>
      <c r="F272" s="205"/>
      <c r="G272" s="206"/>
      <c r="H272" s="206"/>
      <c r="I272" s="206"/>
      <c r="J272" s="207"/>
      <c r="K272" s="207"/>
      <c r="L272" s="207"/>
      <c r="M272" s="205"/>
      <c r="N272" s="205"/>
      <c r="O272" s="207"/>
      <c r="P272" s="207"/>
      <c r="Q272" s="207"/>
      <c r="R272" s="207"/>
      <c r="S272" s="156"/>
    </row>
    <row r="273" spans="1:19" ht="16.5" customHeight="1">
      <c r="A273" s="156"/>
      <c r="B273" s="156"/>
      <c r="C273" s="156"/>
      <c r="D273" s="156"/>
      <c r="E273" s="329"/>
      <c r="F273" s="205"/>
      <c r="G273" s="206"/>
      <c r="H273" s="206"/>
      <c r="I273" s="206"/>
      <c r="J273" s="207"/>
      <c r="K273" s="207"/>
      <c r="L273" s="207"/>
      <c r="M273" s="205"/>
      <c r="N273" s="205"/>
      <c r="O273" s="207"/>
      <c r="P273" s="207"/>
      <c r="Q273" s="207"/>
      <c r="R273" s="207"/>
      <c r="S273" s="156"/>
    </row>
    <row r="274" spans="1:19" ht="16.5" customHeight="1">
      <c r="A274" s="156"/>
      <c r="B274" s="156"/>
      <c r="C274" s="156"/>
      <c r="D274" s="156"/>
      <c r="E274" s="329"/>
      <c r="F274" s="205"/>
      <c r="G274" s="206"/>
      <c r="H274" s="206"/>
      <c r="I274" s="206"/>
      <c r="J274" s="207"/>
      <c r="K274" s="207"/>
      <c r="L274" s="207"/>
      <c r="M274" s="205"/>
      <c r="N274" s="205"/>
      <c r="O274" s="207"/>
      <c r="P274" s="207"/>
      <c r="Q274" s="207"/>
      <c r="R274" s="207"/>
      <c r="S274" s="156"/>
    </row>
    <row r="275" spans="1:19" ht="16.5" customHeight="1">
      <c r="A275" s="156"/>
      <c r="B275" s="156"/>
      <c r="C275" s="156"/>
      <c r="D275" s="156"/>
      <c r="E275" s="329"/>
      <c r="F275" s="205"/>
      <c r="G275" s="206"/>
      <c r="H275" s="206"/>
      <c r="I275" s="206"/>
      <c r="J275" s="207"/>
      <c r="K275" s="207"/>
      <c r="L275" s="207"/>
      <c r="M275" s="205"/>
      <c r="N275" s="205"/>
      <c r="O275" s="207"/>
      <c r="P275" s="207"/>
      <c r="Q275" s="207"/>
      <c r="R275" s="207"/>
      <c r="S275" s="156"/>
    </row>
    <row r="276" spans="1:19" ht="16.5" customHeight="1">
      <c r="A276" s="156"/>
      <c r="B276" s="156"/>
      <c r="C276" s="156"/>
      <c r="D276" s="156"/>
      <c r="E276" s="329"/>
      <c r="F276" s="205"/>
      <c r="G276" s="206"/>
      <c r="H276" s="206"/>
      <c r="I276" s="206"/>
      <c r="J276" s="207"/>
      <c r="K276" s="207"/>
      <c r="L276" s="207"/>
      <c r="M276" s="205"/>
      <c r="N276" s="205"/>
      <c r="O276" s="207"/>
      <c r="P276" s="207"/>
      <c r="Q276" s="207"/>
      <c r="R276" s="207"/>
      <c r="S276" s="156"/>
    </row>
    <row r="277" spans="1:19" ht="16.5" customHeight="1">
      <c r="A277" s="156"/>
      <c r="B277" s="156"/>
      <c r="C277" s="156"/>
      <c r="D277" s="156"/>
      <c r="E277" s="329"/>
      <c r="F277" s="205"/>
      <c r="G277" s="206"/>
      <c r="H277" s="206"/>
      <c r="I277" s="206"/>
      <c r="J277" s="207"/>
      <c r="K277" s="207"/>
      <c r="L277" s="207"/>
      <c r="M277" s="205"/>
      <c r="N277" s="205"/>
      <c r="O277" s="207"/>
      <c r="P277" s="207"/>
      <c r="Q277" s="207"/>
      <c r="R277" s="207"/>
      <c r="S277" s="156"/>
    </row>
    <row r="278" spans="1:19" ht="16.5" customHeight="1">
      <c r="A278" s="156"/>
      <c r="B278" s="156"/>
      <c r="C278" s="156"/>
      <c r="D278" s="156"/>
      <c r="E278" s="329"/>
      <c r="F278" s="205"/>
      <c r="G278" s="206"/>
      <c r="H278" s="206"/>
      <c r="I278" s="206"/>
      <c r="J278" s="207"/>
      <c r="K278" s="207"/>
      <c r="L278" s="207"/>
      <c r="M278" s="205"/>
      <c r="N278" s="205"/>
      <c r="O278" s="207"/>
      <c r="P278" s="207"/>
      <c r="Q278" s="207"/>
      <c r="R278" s="207"/>
      <c r="S278" s="156"/>
    </row>
    <row r="279" spans="1:19" ht="16.5" customHeight="1">
      <c r="A279" s="156"/>
      <c r="B279" s="156"/>
      <c r="C279" s="156"/>
      <c r="D279" s="156"/>
      <c r="E279" s="329"/>
      <c r="F279" s="205"/>
      <c r="G279" s="206"/>
      <c r="H279" s="206"/>
      <c r="I279" s="206"/>
      <c r="J279" s="207"/>
      <c r="K279" s="207"/>
      <c r="L279" s="207"/>
      <c r="M279" s="205"/>
      <c r="N279" s="205"/>
      <c r="O279" s="207"/>
      <c r="P279" s="207"/>
      <c r="Q279" s="207"/>
      <c r="R279" s="207"/>
      <c r="S279" s="156"/>
    </row>
    <row r="280" spans="1:19" ht="16.5" customHeight="1">
      <c r="A280" s="156"/>
      <c r="B280" s="156"/>
      <c r="C280" s="156"/>
      <c r="D280" s="156"/>
      <c r="E280" s="329"/>
      <c r="F280" s="205"/>
      <c r="G280" s="206"/>
      <c r="H280" s="206"/>
      <c r="I280" s="206"/>
      <c r="J280" s="207"/>
      <c r="K280" s="207"/>
      <c r="L280" s="207"/>
      <c r="M280" s="205"/>
      <c r="N280" s="205"/>
      <c r="O280" s="207"/>
      <c r="P280" s="207"/>
      <c r="Q280" s="207"/>
      <c r="R280" s="207"/>
      <c r="S280" s="156"/>
    </row>
    <row r="281" spans="1:19" ht="16.5" customHeight="1">
      <c r="A281" s="156"/>
      <c r="B281" s="156"/>
      <c r="C281" s="156"/>
      <c r="D281" s="156"/>
      <c r="E281" s="329"/>
      <c r="F281" s="205"/>
      <c r="G281" s="206"/>
      <c r="H281" s="206"/>
      <c r="I281" s="206"/>
      <c r="J281" s="207"/>
      <c r="K281" s="207"/>
      <c r="L281" s="207"/>
      <c r="M281" s="205"/>
      <c r="N281" s="205"/>
      <c r="O281" s="207"/>
      <c r="P281" s="207"/>
      <c r="Q281" s="207"/>
      <c r="R281" s="207"/>
      <c r="S281" s="156"/>
    </row>
    <row r="282" spans="1:19" ht="16.5" customHeight="1">
      <c r="A282" s="156"/>
      <c r="B282" s="156"/>
      <c r="C282" s="156"/>
      <c r="D282" s="156"/>
      <c r="E282" s="329"/>
      <c r="F282" s="205"/>
      <c r="G282" s="206"/>
      <c r="H282" s="206"/>
      <c r="I282" s="206"/>
      <c r="J282" s="207"/>
      <c r="K282" s="207"/>
      <c r="L282" s="207"/>
      <c r="M282" s="205"/>
      <c r="N282" s="205"/>
      <c r="O282" s="207"/>
      <c r="P282" s="207"/>
      <c r="Q282" s="207"/>
      <c r="R282" s="207"/>
      <c r="S282" s="156"/>
    </row>
    <row r="283" spans="1:19" ht="16.5" customHeight="1">
      <c r="A283" s="156"/>
      <c r="B283" s="156"/>
      <c r="C283" s="156"/>
      <c r="D283" s="156"/>
      <c r="E283" s="329"/>
      <c r="F283" s="205"/>
      <c r="G283" s="206"/>
      <c r="H283" s="206"/>
      <c r="I283" s="206"/>
      <c r="J283" s="207"/>
      <c r="K283" s="207"/>
      <c r="L283" s="207"/>
      <c r="M283" s="205"/>
      <c r="N283" s="205"/>
      <c r="O283" s="207"/>
      <c r="P283" s="207"/>
      <c r="Q283" s="207"/>
      <c r="R283" s="207"/>
      <c r="S283" s="156"/>
    </row>
    <row r="284" spans="1:19" ht="16.5" customHeight="1">
      <c r="A284" s="156"/>
      <c r="B284" s="156"/>
      <c r="C284" s="156"/>
      <c r="D284" s="156"/>
      <c r="E284" s="329"/>
      <c r="F284" s="205"/>
      <c r="G284" s="206"/>
      <c r="H284" s="206"/>
      <c r="I284" s="206"/>
      <c r="J284" s="207"/>
      <c r="K284" s="207"/>
      <c r="L284" s="207"/>
      <c r="M284" s="205"/>
      <c r="N284" s="205"/>
      <c r="O284" s="207"/>
      <c r="P284" s="207"/>
      <c r="Q284" s="207"/>
      <c r="R284" s="207"/>
      <c r="S284" s="156"/>
    </row>
    <row r="285" spans="1:19" ht="16.5" customHeight="1">
      <c r="A285" s="156"/>
      <c r="B285" s="156"/>
      <c r="C285" s="156"/>
      <c r="D285" s="156"/>
      <c r="E285" s="329"/>
      <c r="F285" s="205"/>
      <c r="G285" s="206"/>
      <c r="H285" s="206"/>
      <c r="I285" s="206"/>
      <c r="J285" s="207"/>
      <c r="K285" s="207"/>
      <c r="L285" s="207"/>
      <c r="M285" s="205"/>
      <c r="N285" s="205"/>
      <c r="O285" s="207"/>
      <c r="P285" s="207"/>
      <c r="Q285" s="207"/>
      <c r="R285" s="207"/>
      <c r="S285" s="156"/>
    </row>
    <row r="286" spans="1:19" ht="16.5" customHeight="1">
      <c r="A286" s="156"/>
      <c r="B286" s="156"/>
      <c r="C286" s="156"/>
      <c r="D286" s="156"/>
      <c r="E286" s="329"/>
      <c r="F286" s="205"/>
      <c r="G286" s="206"/>
      <c r="H286" s="206"/>
      <c r="I286" s="206"/>
      <c r="J286" s="207"/>
      <c r="K286" s="207"/>
      <c r="L286" s="207"/>
      <c r="M286" s="205"/>
      <c r="N286" s="205"/>
      <c r="O286" s="207"/>
      <c r="P286" s="207"/>
      <c r="Q286" s="207"/>
      <c r="R286" s="207"/>
      <c r="S286" s="156"/>
    </row>
    <row r="287" spans="1:19" ht="16.5" customHeight="1">
      <c r="A287" s="156"/>
      <c r="B287" s="156"/>
      <c r="C287" s="156"/>
      <c r="D287" s="156"/>
      <c r="E287" s="329"/>
      <c r="F287" s="205"/>
      <c r="G287" s="206"/>
      <c r="H287" s="206"/>
      <c r="I287" s="206"/>
      <c r="J287" s="207"/>
      <c r="K287" s="207"/>
      <c r="L287" s="207"/>
      <c r="M287" s="205"/>
      <c r="N287" s="205"/>
      <c r="O287" s="207"/>
      <c r="P287" s="207"/>
      <c r="Q287" s="207"/>
      <c r="R287" s="207"/>
      <c r="S287" s="156"/>
    </row>
    <row r="288" spans="1:19" ht="16.5" customHeight="1">
      <c r="A288" s="156"/>
      <c r="B288" s="156"/>
      <c r="C288" s="156"/>
      <c r="D288" s="156"/>
      <c r="E288" s="329"/>
      <c r="F288" s="205"/>
      <c r="G288" s="206"/>
      <c r="H288" s="206"/>
      <c r="I288" s="206"/>
      <c r="J288" s="207"/>
      <c r="K288" s="207"/>
      <c r="L288" s="207"/>
      <c r="M288" s="205"/>
      <c r="N288" s="205"/>
      <c r="O288" s="207"/>
      <c r="P288" s="207"/>
      <c r="Q288" s="207"/>
      <c r="R288" s="207"/>
      <c r="S288" s="156"/>
    </row>
    <row r="289" spans="1:19" ht="16.5" customHeight="1">
      <c r="A289" s="156"/>
      <c r="B289" s="156"/>
      <c r="C289" s="156"/>
      <c r="D289" s="156"/>
      <c r="E289" s="329"/>
      <c r="F289" s="205"/>
      <c r="G289" s="206"/>
      <c r="H289" s="206"/>
      <c r="I289" s="206"/>
      <c r="J289" s="207"/>
      <c r="K289" s="207"/>
      <c r="L289" s="207"/>
      <c r="M289" s="205"/>
      <c r="N289" s="205"/>
      <c r="O289" s="207"/>
      <c r="P289" s="207"/>
      <c r="Q289" s="207"/>
      <c r="R289" s="207"/>
      <c r="S289" s="156"/>
    </row>
    <row r="290" spans="1:19" ht="16.5" customHeight="1">
      <c r="A290" s="156"/>
      <c r="B290" s="156"/>
      <c r="C290" s="156"/>
      <c r="D290" s="156"/>
      <c r="E290" s="329"/>
      <c r="F290" s="205"/>
      <c r="G290" s="206"/>
      <c r="H290" s="206"/>
      <c r="I290" s="206"/>
      <c r="J290" s="207"/>
      <c r="K290" s="207"/>
      <c r="L290" s="207"/>
      <c r="M290" s="205"/>
      <c r="N290" s="205"/>
      <c r="O290" s="207"/>
      <c r="P290" s="207"/>
      <c r="Q290" s="207"/>
      <c r="R290" s="207"/>
      <c r="S290" s="156"/>
    </row>
    <row r="291" spans="1:19" ht="16.5" customHeight="1">
      <c r="A291" s="156"/>
      <c r="B291" s="156"/>
      <c r="C291" s="156"/>
      <c r="D291" s="156"/>
      <c r="E291" s="329"/>
      <c r="F291" s="205"/>
      <c r="G291" s="206"/>
      <c r="H291" s="206"/>
      <c r="I291" s="206"/>
      <c r="J291" s="207"/>
      <c r="K291" s="207"/>
      <c r="L291" s="207"/>
      <c r="M291" s="205"/>
      <c r="N291" s="205"/>
      <c r="O291" s="207"/>
      <c r="P291" s="207"/>
      <c r="Q291" s="207"/>
      <c r="R291" s="207"/>
      <c r="S291" s="156"/>
    </row>
    <row r="292" spans="1:19" ht="16.5" customHeight="1">
      <c r="A292" s="156"/>
      <c r="B292" s="156"/>
      <c r="C292" s="156"/>
      <c r="D292" s="156"/>
      <c r="E292" s="329"/>
      <c r="F292" s="205"/>
      <c r="G292" s="206"/>
      <c r="H292" s="206"/>
      <c r="I292" s="206"/>
      <c r="J292" s="207"/>
      <c r="K292" s="207"/>
      <c r="L292" s="207"/>
      <c r="M292" s="205"/>
      <c r="N292" s="205"/>
      <c r="O292" s="207"/>
      <c r="P292" s="207"/>
      <c r="Q292" s="207"/>
      <c r="R292" s="207"/>
      <c r="S292" s="156"/>
    </row>
    <row r="293" spans="1:19" ht="16.5" customHeight="1">
      <c r="A293" s="156"/>
      <c r="B293" s="156"/>
      <c r="C293" s="156"/>
      <c r="D293" s="156"/>
      <c r="E293" s="329"/>
      <c r="F293" s="205"/>
      <c r="G293" s="206"/>
      <c r="H293" s="206"/>
      <c r="I293" s="206"/>
      <c r="J293" s="207"/>
      <c r="K293" s="207"/>
      <c r="L293" s="207"/>
      <c r="M293" s="205"/>
      <c r="N293" s="205"/>
      <c r="O293" s="207"/>
      <c r="P293" s="207"/>
      <c r="Q293" s="207"/>
      <c r="R293" s="207"/>
      <c r="S293" s="156"/>
    </row>
    <row r="294" spans="1:19" ht="16.5" customHeight="1">
      <c r="A294" s="156"/>
      <c r="B294" s="156"/>
      <c r="C294" s="156"/>
      <c r="D294" s="156"/>
      <c r="E294" s="329"/>
      <c r="F294" s="205"/>
      <c r="G294" s="206"/>
      <c r="H294" s="206"/>
      <c r="I294" s="206"/>
      <c r="J294" s="207"/>
      <c r="K294" s="207"/>
      <c r="L294" s="207"/>
      <c r="M294" s="205"/>
      <c r="N294" s="205"/>
      <c r="O294" s="207"/>
      <c r="P294" s="207"/>
      <c r="Q294" s="207"/>
      <c r="R294" s="207"/>
      <c r="S294" s="156"/>
    </row>
    <row r="295" spans="1:19" ht="16.5" customHeight="1">
      <c r="A295" s="156"/>
      <c r="B295" s="156"/>
      <c r="C295" s="156"/>
      <c r="D295" s="156"/>
      <c r="E295" s="329"/>
      <c r="F295" s="205"/>
      <c r="G295" s="206"/>
      <c r="H295" s="206"/>
      <c r="I295" s="206"/>
      <c r="J295" s="207"/>
      <c r="K295" s="207"/>
      <c r="L295" s="207"/>
      <c r="M295" s="205"/>
      <c r="N295" s="205"/>
      <c r="O295" s="207"/>
      <c r="P295" s="207"/>
      <c r="Q295" s="207"/>
      <c r="R295" s="207"/>
      <c r="S295" s="156"/>
    </row>
    <row r="296" spans="1:19" ht="16.5" customHeight="1">
      <c r="A296" s="156"/>
      <c r="B296" s="156"/>
      <c r="C296" s="156"/>
      <c r="D296" s="156"/>
      <c r="E296" s="329"/>
      <c r="F296" s="205"/>
      <c r="G296" s="206"/>
      <c r="H296" s="206"/>
      <c r="I296" s="206"/>
      <c r="J296" s="207"/>
      <c r="K296" s="207"/>
      <c r="L296" s="207"/>
      <c r="M296" s="205"/>
      <c r="N296" s="205"/>
      <c r="O296" s="207"/>
      <c r="P296" s="207"/>
      <c r="Q296" s="207"/>
      <c r="R296" s="207"/>
      <c r="S296" s="156"/>
    </row>
    <row r="297" spans="1:19" ht="16.5" customHeight="1">
      <c r="A297" s="156"/>
      <c r="B297" s="156"/>
      <c r="C297" s="156"/>
      <c r="D297" s="156"/>
      <c r="E297" s="329"/>
      <c r="F297" s="205"/>
      <c r="G297" s="206"/>
      <c r="H297" s="206"/>
      <c r="I297" s="206"/>
      <c r="J297" s="207"/>
      <c r="K297" s="207"/>
      <c r="L297" s="207"/>
      <c r="M297" s="205"/>
      <c r="N297" s="205"/>
      <c r="O297" s="207"/>
      <c r="P297" s="207"/>
      <c r="Q297" s="207"/>
      <c r="R297" s="207"/>
      <c r="S297" s="156"/>
    </row>
    <row r="298" spans="1:19" ht="16.5" customHeight="1">
      <c r="A298" s="156"/>
      <c r="B298" s="156"/>
      <c r="C298" s="156"/>
      <c r="D298" s="156"/>
      <c r="E298" s="329"/>
      <c r="F298" s="205"/>
      <c r="G298" s="206"/>
      <c r="H298" s="206"/>
      <c r="I298" s="206"/>
      <c r="J298" s="207"/>
      <c r="K298" s="207"/>
      <c r="L298" s="207"/>
      <c r="M298" s="205"/>
      <c r="N298" s="205"/>
      <c r="O298" s="207"/>
      <c r="P298" s="207"/>
      <c r="Q298" s="207"/>
      <c r="R298" s="207"/>
      <c r="S298" s="156"/>
    </row>
    <row r="299" spans="1:19" ht="16.5" customHeight="1">
      <c r="A299" s="156"/>
      <c r="B299" s="156"/>
      <c r="C299" s="156"/>
      <c r="D299" s="156"/>
      <c r="E299" s="329"/>
      <c r="F299" s="205"/>
      <c r="G299" s="206"/>
      <c r="H299" s="206"/>
      <c r="I299" s="206"/>
      <c r="J299" s="207"/>
      <c r="K299" s="207"/>
      <c r="L299" s="207"/>
      <c r="M299" s="205"/>
      <c r="N299" s="205"/>
      <c r="O299" s="207"/>
      <c r="P299" s="207"/>
      <c r="Q299" s="207"/>
      <c r="R299" s="207"/>
      <c r="S299" s="156"/>
    </row>
    <row r="300" spans="1:19" ht="16.5" customHeight="1">
      <c r="A300" s="156"/>
      <c r="B300" s="156"/>
      <c r="C300" s="156"/>
      <c r="D300" s="156"/>
      <c r="E300" s="329"/>
      <c r="F300" s="205"/>
      <c r="G300" s="206"/>
      <c r="H300" s="206"/>
      <c r="I300" s="206"/>
      <c r="J300" s="207"/>
      <c r="K300" s="207"/>
      <c r="L300" s="207"/>
      <c r="M300" s="205"/>
      <c r="N300" s="205"/>
      <c r="O300" s="207"/>
      <c r="P300" s="207"/>
      <c r="Q300" s="207"/>
      <c r="R300" s="207"/>
      <c r="S300" s="156"/>
    </row>
    <row r="301" spans="1:19" ht="16.5" customHeight="1">
      <c r="A301" s="156"/>
      <c r="B301" s="156"/>
      <c r="C301" s="156"/>
      <c r="D301" s="156"/>
      <c r="E301" s="329"/>
      <c r="F301" s="205"/>
      <c r="G301" s="206"/>
      <c r="H301" s="206"/>
      <c r="I301" s="206"/>
      <c r="J301" s="207"/>
      <c r="K301" s="207"/>
      <c r="L301" s="207"/>
      <c r="M301" s="205"/>
      <c r="N301" s="205"/>
      <c r="O301" s="207"/>
      <c r="P301" s="207"/>
      <c r="Q301" s="207"/>
      <c r="R301" s="207"/>
      <c r="S301" s="156"/>
    </row>
    <row r="302" spans="1:19" ht="16.5" customHeight="1">
      <c r="A302" s="156"/>
      <c r="B302" s="156"/>
      <c r="C302" s="156"/>
      <c r="D302" s="156"/>
      <c r="E302" s="329"/>
      <c r="F302" s="205"/>
      <c r="G302" s="206"/>
      <c r="H302" s="206"/>
      <c r="I302" s="206"/>
      <c r="J302" s="207"/>
      <c r="K302" s="207"/>
      <c r="L302" s="207"/>
      <c r="M302" s="205"/>
      <c r="N302" s="205"/>
      <c r="O302" s="207"/>
      <c r="P302" s="207"/>
      <c r="Q302" s="207"/>
      <c r="R302" s="207"/>
      <c r="S302" s="156"/>
    </row>
    <row r="303" spans="1:19" ht="16.5" customHeight="1">
      <c r="A303" s="156"/>
      <c r="B303" s="156"/>
      <c r="C303" s="156"/>
      <c r="D303" s="156"/>
      <c r="E303" s="329"/>
      <c r="F303" s="205"/>
      <c r="G303" s="206"/>
      <c r="H303" s="206"/>
      <c r="I303" s="206"/>
      <c r="J303" s="207"/>
      <c r="K303" s="207"/>
      <c r="L303" s="207"/>
      <c r="M303" s="205"/>
      <c r="N303" s="205"/>
      <c r="O303" s="207"/>
      <c r="P303" s="207"/>
      <c r="Q303" s="207"/>
      <c r="R303" s="207"/>
      <c r="S303" s="156"/>
    </row>
    <row r="304" spans="1:19" ht="16.5" customHeight="1">
      <c r="A304" s="156"/>
      <c r="B304" s="156"/>
      <c r="C304" s="156"/>
      <c r="D304" s="156"/>
      <c r="E304" s="329"/>
      <c r="F304" s="205"/>
      <c r="G304" s="206"/>
      <c r="H304" s="206"/>
      <c r="I304" s="206"/>
      <c r="J304" s="207"/>
      <c r="K304" s="207"/>
      <c r="L304" s="207"/>
      <c r="M304" s="205"/>
      <c r="N304" s="205"/>
      <c r="O304" s="207"/>
      <c r="P304" s="207"/>
      <c r="Q304" s="207"/>
      <c r="R304" s="207"/>
      <c r="S304" s="156"/>
    </row>
    <row r="305" spans="1:19" ht="16.5" customHeight="1">
      <c r="A305" s="156"/>
      <c r="B305" s="156"/>
      <c r="C305" s="156"/>
      <c r="D305" s="156"/>
      <c r="E305" s="329"/>
      <c r="F305" s="205"/>
      <c r="G305" s="206"/>
      <c r="H305" s="206"/>
      <c r="I305" s="206"/>
      <c r="J305" s="207"/>
      <c r="K305" s="207"/>
      <c r="L305" s="207"/>
      <c r="M305" s="205"/>
      <c r="N305" s="205"/>
      <c r="O305" s="207"/>
      <c r="P305" s="207"/>
      <c r="Q305" s="207"/>
      <c r="R305" s="207"/>
      <c r="S305" s="156"/>
    </row>
    <row r="306" spans="1:19" ht="16.5" customHeight="1">
      <c r="A306" s="156"/>
      <c r="B306" s="156"/>
      <c r="C306" s="156"/>
      <c r="D306" s="156"/>
      <c r="E306" s="329"/>
      <c r="F306" s="205"/>
      <c r="G306" s="206"/>
      <c r="H306" s="206"/>
      <c r="I306" s="206"/>
      <c r="J306" s="207"/>
      <c r="K306" s="207"/>
      <c r="L306" s="207"/>
      <c r="M306" s="205"/>
      <c r="N306" s="205"/>
      <c r="O306" s="207"/>
      <c r="P306" s="207"/>
      <c r="Q306" s="207"/>
      <c r="R306" s="207"/>
      <c r="S306" s="156"/>
    </row>
    <row r="307" spans="1:19" ht="16.5" customHeight="1">
      <c r="A307" s="156"/>
      <c r="B307" s="156"/>
      <c r="C307" s="156"/>
      <c r="D307" s="156"/>
      <c r="E307" s="329"/>
      <c r="F307" s="205"/>
      <c r="G307" s="206"/>
      <c r="H307" s="206"/>
      <c r="I307" s="206"/>
      <c r="J307" s="207"/>
      <c r="K307" s="207"/>
      <c r="L307" s="207"/>
      <c r="M307" s="205"/>
      <c r="N307" s="205"/>
      <c r="O307" s="207"/>
      <c r="P307" s="207"/>
      <c r="Q307" s="207"/>
      <c r="R307" s="207"/>
      <c r="S307" s="156"/>
    </row>
    <row r="308" spans="1:19" ht="16.5" customHeight="1">
      <c r="A308" s="156"/>
      <c r="B308" s="156"/>
      <c r="C308" s="156"/>
      <c r="D308" s="156"/>
      <c r="E308" s="329"/>
      <c r="F308" s="205"/>
      <c r="G308" s="206"/>
      <c r="H308" s="206"/>
      <c r="I308" s="206"/>
      <c r="J308" s="207"/>
      <c r="K308" s="207"/>
      <c r="L308" s="207"/>
      <c r="M308" s="205"/>
      <c r="N308" s="205"/>
      <c r="O308" s="207"/>
      <c r="P308" s="207"/>
      <c r="Q308" s="207"/>
      <c r="R308" s="207"/>
      <c r="S308" s="156"/>
    </row>
    <row r="309" spans="1:19" ht="16.5" customHeight="1">
      <c r="A309" s="156"/>
      <c r="B309" s="156"/>
      <c r="C309" s="156"/>
      <c r="D309" s="156"/>
      <c r="E309" s="329"/>
      <c r="F309" s="205"/>
      <c r="G309" s="206"/>
      <c r="H309" s="206"/>
      <c r="I309" s="206"/>
      <c r="J309" s="207"/>
      <c r="K309" s="207"/>
      <c r="L309" s="207"/>
      <c r="M309" s="205"/>
      <c r="N309" s="205"/>
      <c r="O309" s="207"/>
      <c r="P309" s="207"/>
      <c r="Q309" s="207"/>
      <c r="R309" s="207"/>
      <c r="S309" s="156"/>
    </row>
    <row r="310" spans="1:19" ht="16.5" customHeight="1">
      <c r="A310" s="156"/>
      <c r="B310" s="156"/>
      <c r="C310" s="156"/>
      <c r="D310" s="156"/>
      <c r="E310" s="329"/>
      <c r="F310" s="205"/>
      <c r="G310" s="206"/>
      <c r="H310" s="206"/>
      <c r="I310" s="206"/>
      <c r="J310" s="207"/>
      <c r="K310" s="207"/>
      <c r="L310" s="207"/>
      <c r="M310" s="205"/>
      <c r="N310" s="205"/>
      <c r="O310" s="207"/>
      <c r="P310" s="207"/>
      <c r="Q310" s="207"/>
      <c r="R310" s="207"/>
      <c r="S310" s="156"/>
    </row>
    <row r="311" spans="1:19" ht="16.5" customHeight="1">
      <c r="A311" s="156"/>
      <c r="B311" s="156"/>
      <c r="C311" s="156"/>
      <c r="D311" s="156"/>
      <c r="E311" s="329"/>
      <c r="F311" s="205"/>
      <c r="G311" s="206"/>
      <c r="H311" s="206"/>
      <c r="I311" s="206"/>
      <c r="J311" s="207"/>
      <c r="K311" s="207"/>
      <c r="L311" s="207"/>
      <c r="M311" s="205"/>
      <c r="N311" s="205"/>
      <c r="O311" s="207"/>
      <c r="P311" s="207"/>
      <c r="Q311" s="207"/>
      <c r="R311" s="207"/>
      <c r="S311" s="156"/>
    </row>
    <row r="312" spans="1:19" ht="16.5" customHeight="1">
      <c r="A312" s="156"/>
      <c r="B312" s="156"/>
      <c r="C312" s="156"/>
      <c r="D312" s="156"/>
      <c r="E312" s="329"/>
      <c r="F312" s="205"/>
      <c r="G312" s="206"/>
      <c r="H312" s="206"/>
      <c r="I312" s="206"/>
      <c r="J312" s="207"/>
      <c r="K312" s="207"/>
      <c r="L312" s="207"/>
      <c r="M312" s="205"/>
      <c r="N312" s="205"/>
      <c r="O312" s="207"/>
      <c r="P312" s="207"/>
      <c r="Q312" s="207"/>
      <c r="R312" s="207"/>
      <c r="S312" s="156"/>
    </row>
    <row r="313" spans="1:19" ht="16.5" customHeight="1">
      <c r="A313" s="156"/>
      <c r="B313" s="156"/>
      <c r="C313" s="156"/>
      <c r="D313" s="156"/>
      <c r="E313" s="329"/>
      <c r="F313" s="205"/>
      <c r="G313" s="206"/>
      <c r="H313" s="206"/>
      <c r="I313" s="206"/>
      <c r="J313" s="207"/>
      <c r="K313" s="207"/>
      <c r="L313" s="207"/>
      <c r="M313" s="205"/>
      <c r="N313" s="205"/>
      <c r="O313" s="207"/>
      <c r="P313" s="207"/>
      <c r="Q313" s="207"/>
      <c r="R313" s="207"/>
      <c r="S313" s="156"/>
    </row>
    <row r="314" spans="1:19" ht="16.5" customHeight="1">
      <c r="A314" s="156"/>
      <c r="B314" s="156"/>
      <c r="C314" s="156"/>
      <c r="D314" s="156"/>
      <c r="E314" s="329"/>
      <c r="F314" s="205"/>
      <c r="G314" s="206"/>
      <c r="H314" s="206"/>
      <c r="I314" s="206"/>
      <c r="J314" s="207"/>
      <c r="K314" s="207"/>
      <c r="L314" s="207"/>
      <c r="M314" s="205"/>
      <c r="N314" s="205"/>
      <c r="O314" s="207"/>
      <c r="P314" s="207"/>
      <c r="Q314" s="207"/>
      <c r="R314" s="207"/>
      <c r="S314" s="156"/>
    </row>
    <row r="315" spans="1:19" ht="16.5" customHeight="1">
      <c r="A315" s="156"/>
      <c r="B315" s="156"/>
      <c r="C315" s="156"/>
      <c r="D315" s="156"/>
      <c r="E315" s="329"/>
      <c r="F315" s="205"/>
      <c r="G315" s="206"/>
      <c r="H315" s="206"/>
      <c r="I315" s="206"/>
      <c r="J315" s="207"/>
      <c r="K315" s="207"/>
      <c r="L315" s="207"/>
      <c r="M315" s="205"/>
      <c r="N315" s="205"/>
      <c r="O315" s="207"/>
      <c r="P315" s="207"/>
      <c r="Q315" s="207"/>
      <c r="R315" s="207"/>
      <c r="S315" s="156"/>
    </row>
    <row r="316" spans="1:19" ht="16.5" customHeight="1">
      <c r="A316" s="156"/>
      <c r="B316" s="156"/>
      <c r="C316" s="156"/>
      <c r="D316" s="156"/>
      <c r="E316" s="329"/>
      <c r="F316" s="205"/>
      <c r="G316" s="206"/>
      <c r="H316" s="206"/>
      <c r="I316" s="206"/>
      <c r="J316" s="207"/>
      <c r="K316" s="207"/>
      <c r="L316" s="207"/>
      <c r="M316" s="205"/>
      <c r="N316" s="205"/>
      <c r="O316" s="207"/>
      <c r="P316" s="207"/>
      <c r="Q316" s="207"/>
      <c r="R316" s="207"/>
      <c r="S316" s="156"/>
    </row>
    <row r="317" spans="1:19" ht="16.5" customHeight="1">
      <c r="A317" s="156"/>
      <c r="B317" s="156"/>
      <c r="C317" s="156"/>
      <c r="D317" s="156"/>
      <c r="E317" s="329"/>
      <c r="F317" s="205"/>
      <c r="G317" s="206"/>
      <c r="H317" s="206"/>
      <c r="I317" s="206"/>
      <c r="J317" s="207"/>
      <c r="K317" s="207"/>
      <c r="L317" s="207"/>
      <c r="M317" s="205"/>
      <c r="N317" s="205"/>
      <c r="O317" s="207"/>
      <c r="P317" s="207"/>
      <c r="Q317" s="207"/>
      <c r="R317" s="207"/>
      <c r="S317" s="156"/>
    </row>
    <row r="318" spans="1:19" ht="16.5" customHeight="1">
      <c r="A318" s="156"/>
      <c r="B318" s="156"/>
      <c r="C318" s="156"/>
      <c r="D318" s="156"/>
      <c r="E318" s="329"/>
      <c r="F318" s="205"/>
      <c r="G318" s="206"/>
      <c r="H318" s="206"/>
      <c r="I318" s="206"/>
      <c r="J318" s="207"/>
      <c r="K318" s="207"/>
      <c r="L318" s="207"/>
      <c r="M318" s="205"/>
      <c r="N318" s="205"/>
      <c r="O318" s="207"/>
      <c r="P318" s="207"/>
      <c r="Q318" s="207"/>
      <c r="R318" s="207"/>
      <c r="S318" s="156"/>
    </row>
    <row r="319" spans="1:19" ht="16.5" customHeight="1">
      <c r="A319" s="156"/>
      <c r="B319" s="156"/>
      <c r="C319" s="156"/>
      <c r="D319" s="156"/>
      <c r="E319" s="329"/>
      <c r="F319" s="205"/>
      <c r="G319" s="206"/>
      <c r="H319" s="206"/>
      <c r="I319" s="206"/>
      <c r="J319" s="207"/>
      <c r="K319" s="207"/>
      <c r="L319" s="207"/>
      <c r="M319" s="205"/>
      <c r="N319" s="205"/>
      <c r="O319" s="207"/>
      <c r="P319" s="207"/>
      <c r="Q319" s="207"/>
      <c r="R319" s="207"/>
      <c r="S319" s="156"/>
    </row>
    <row r="320" spans="1:19" ht="16.5" customHeight="1">
      <c r="A320" s="156"/>
      <c r="B320" s="156"/>
      <c r="C320" s="156"/>
      <c r="D320" s="156"/>
      <c r="E320" s="329"/>
      <c r="F320" s="205"/>
      <c r="G320" s="206"/>
      <c r="H320" s="206"/>
      <c r="I320" s="206"/>
      <c r="J320" s="207"/>
      <c r="K320" s="207"/>
      <c r="L320" s="207"/>
      <c r="M320" s="205"/>
      <c r="N320" s="205"/>
      <c r="O320" s="207"/>
      <c r="P320" s="207"/>
      <c r="Q320" s="207"/>
      <c r="R320" s="207"/>
      <c r="S320" s="156"/>
    </row>
    <row r="321" spans="1:19" ht="16.5" customHeight="1">
      <c r="A321" s="156"/>
      <c r="B321" s="156"/>
      <c r="C321" s="156"/>
      <c r="D321" s="156"/>
      <c r="E321" s="329"/>
      <c r="F321" s="205"/>
      <c r="G321" s="206"/>
      <c r="H321" s="206"/>
      <c r="I321" s="206"/>
      <c r="J321" s="207"/>
      <c r="K321" s="207"/>
      <c r="L321" s="207"/>
      <c r="M321" s="205"/>
      <c r="N321" s="205"/>
      <c r="O321" s="207"/>
      <c r="P321" s="207"/>
      <c r="Q321" s="207"/>
      <c r="R321" s="207"/>
      <c r="S321" s="156"/>
    </row>
    <row r="322" spans="1:19" ht="16.5" customHeight="1">
      <c r="A322" s="156"/>
      <c r="B322" s="156"/>
      <c r="C322" s="156"/>
      <c r="D322" s="156"/>
      <c r="E322" s="329"/>
      <c r="F322" s="205"/>
      <c r="G322" s="206"/>
      <c r="H322" s="206"/>
      <c r="I322" s="206"/>
      <c r="J322" s="207"/>
      <c r="K322" s="207"/>
      <c r="L322" s="207"/>
      <c r="M322" s="205"/>
      <c r="N322" s="205"/>
      <c r="O322" s="207"/>
      <c r="P322" s="207"/>
      <c r="Q322" s="207"/>
      <c r="R322" s="207"/>
      <c r="S322" s="156"/>
    </row>
    <row r="323" spans="1:19" ht="16.5" customHeight="1">
      <c r="A323" s="156"/>
      <c r="B323" s="156"/>
      <c r="C323" s="156"/>
      <c r="D323" s="156"/>
      <c r="E323" s="329"/>
      <c r="F323" s="205"/>
      <c r="G323" s="206"/>
      <c r="H323" s="206"/>
      <c r="I323" s="206"/>
      <c r="J323" s="207"/>
      <c r="K323" s="207"/>
      <c r="L323" s="207"/>
      <c r="M323" s="205"/>
      <c r="N323" s="205"/>
      <c r="O323" s="207"/>
      <c r="P323" s="207"/>
      <c r="Q323" s="207"/>
      <c r="R323" s="207"/>
      <c r="S323" s="156"/>
    </row>
    <row r="324" spans="1:19" ht="16.5" customHeight="1">
      <c r="A324" s="156"/>
      <c r="B324" s="156"/>
      <c r="C324" s="156"/>
      <c r="D324" s="156"/>
      <c r="E324" s="329"/>
      <c r="F324" s="205"/>
      <c r="G324" s="206"/>
      <c r="H324" s="206"/>
      <c r="I324" s="206"/>
      <c r="J324" s="207"/>
      <c r="K324" s="207"/>
      <c r="L324" s="207"/>
      <c r="M324" s="205"/>
      <c r="N324" s="205"/>
      <c r="O324" s="207"/>
      <c r="P324" s="207"/>
      <c r="Q324" s="207"/>
      <c r="R324" s="207"/>
      <c r="S324" s="156"/>
    </row>
    <row r="325" spans="1:19" ht="16.5" customHeight="1">
      <c r="A325" s="156"/>
      <c r="B325" s="156"/>
      <c r="C325" s="156"/>
      <c r="D325" s="156"/>
      <c r="E325" s="329"/>
      <c r="F325" s="205"/>
      <c r="G325" s="206"/>
      <c r="H325" s="206"/>
      <c r="I325" s="206"/>
      <c r="J325" s="207"/>
      <c r="K325" s="207"/>
      <c r="L325" s="207"/>
      <c r="M325" s="205"/>
      <c r="N325" s="205"/>
      <c r="O325" s="207"/>
      <c r="P325" s="207"/>
      <c r="Q325" s="207"/>
      <c r="R325" s="207"/>
      <c r="S325" s="156"/>
    </row>
    <row r="326" spans="1:19" ht="16.5" customHeight="1">
      <c r="A326" s="156"/>
      <c r="B326" s="156"/>
      <c r="C326" s="156"/>
      <c r="D326" s="156"/>
      <c r="E326" s="329"/>
      <c r="F326" s="205"/>
      <c r="G326" s="206"/>
      <c r="H326" s="206"/>
      <c r="I326" s="206"/>
      <c r="J326" s="207"/>
      <c r="K326" s="207"/>
      <c r="L326" s="207"/>
      <c r="M326" s="205"/>
      <c r="N326" s="205"/>
      <c r="O326" s="207"/>
      <c r="P326" s="207"/>
      <c r="Q326" s="207"/>
      <c r="R326" s="207"/>
      <c r="S326" s="156"/>
    </row>
    <row r="327" spans="1:19" ht="16.5" customHeight="1">
      <c r="A327" s="156"/>
      <c r="B327" s="156"/>
      <c r="C327" s="156"/>
      <c r="D327" s="156"/>
      <c r="E327" s="329"/>
      <c r="F327" s="205"/>
      <c r="G327" s="206"/>
      <c r="H327" s="206"/>
      <c r="I327" s="206"/>
      <c r="J327" s="207"/>
      <c r="K327" s="207"/>
      <c r="L327" s="207"/>
      <c r="M327" s="205"/>
      <c r="N327" s="205"/>
      <c r="O327" s="207"/>
      <c r="P327" s="207"/>
      <c r="Q327" s="207"/>
      <c r="R327" s="207"/>
      <c r="S327" s="156"/>
    </row>
    <row r="328" spans="1:19" ht="16.5" customHeight="1">
      <c r="A328" s="156"/>
      <c r="B328" s="156"/>
      <c r="C328" s="156"/>
      <c r="D328" s="156"/>
      <c r="E328" s="329"/>
      <c r="F328" s="205"/>
      <c r="G328" s="206"/>
      <c r="H328" s="206"/>
      <c r="I328" s="206"/>
      <c r="J328" s="207"/>
      <c r="K328" s="207"/>
      <c r="L328" s="207"/>
      <c r="M328" s="205"/>
      <c r="N328" s="205"/>
      <c r="O328" s="207"/>
      <c r="P328" s="207"/>
      <c r="Q328" s="207"/>
      <c r="R328" s="207"/>
      <c r="S328" s="156"/>
    </row>
    <row r="329" spans="1:19" ht="16.5" customHeight="1">
      <c r="A329" s="156"/>
      <c r="B329" s="156"/>
      <c r="C329" s="156"/>
      <c r="D329" s="156"/>
      <c r="E329" s="329"/>
      <c r="F329" s="205"/>
      <c r="G329" s="206"/>
      <c r="H329" s="206"/>
      <c r="I329" s="206"/>
      <c r="J329" s="207"/>
      <c r="K329" s="207"/>
      <c r="L329" s="207"/>
      <c r="M329" s="205"/>
      <c r="N329" s="205"/>
      <c r="O329" s="207"/>
      <c r="P329" s="207"/>
      <c r="Q329" s="207"/>
      <c r="R329" s="207"/>
      <c r="S329" s="156"/>
    </row>
    <row r="330" spans="1:19" ht="16.5" customHeight="1">
      <c r="A330" s="156"/>
      <c r="B330" s="156"/>
      <c r="C330" s="156"/>
      <c r="D330" s="156"/>
      <c r="E330" s="329"/>
      <c r="F330" s="205"/>
      <c r="G330" s="206"/>
      <c r="H330" s="206"/>
      <c r="I330" s="206"/>
      <c r="J330" s="207"/>
      <c r="K330" s="207"/>
      <c r="L330" s="207"/>
      <c r="M330" s="205"/>
      <c r="N330" s="205"/>
      <c r="O330" s="207"/>
      <c r="P330" s="207"/>
      <c r="Q330" s="207"/>
      <c r="R330" s="207"/>
      <c r="S330" s="156"/>
    </row>
    <row r="331" spans="1:19" ht="16.5" customHeight="1">
      <c r="A331" s="156"/>
      <c r="B331" s="156"/>
      <c r="C331" s="156"/>
      <c r="D331" s="156"/>
      <c r="E331" s="329"/>
      <c r="F331" s="205"/>
      <c r="G331" s="206"/>
      <c r="H331" s="206"/>
      <c r="I331" s="206"/>
      <c r="J331" s="207"/>
      <c r="K331" s="207"/>
      <c r="L331" s="207"/>
      <c r="M331" s="205"/>
      <c r="N331" s="205"/>
      <c r="O331" s="207"/>
      <c r="P331" s="207"/>
      <c r="Q331" s="207"/>
      <c r="R331" s="207"/>
      <c r="S331" s="156"/>
    </row>
    <row r="332" spans="1:19" ht="16.5" customHeight="1">
      <c r="A332" s="156"/>
      <c r="B332" s="156"/>
      <c r="C332" s="156"/>
      <c r="D332" s="156"/>
      <c r="E332" s="329"/>
      <c r="F332" s="205"/>
      <c r="G332" s="206"/>
      <c r="H332" s="206"/>
      <c r="I332" s="206"/>
      <c r="J332" s="207"/>
      <c r="K332" s="207"/>
      <c r="L332" s="207"/>
      <c r="M332" s="205"/>
      <c r="N332" s="205"/>
      <c r="O332" s="207"/>
      <c r="P332" s="207"/>
      <c r="Q332" s="207"/>
      <c r="R332" s="207"/>
      <c r="S332" s="156"/>
    </row>
    <row r="333" spans="1:19" ht="16.5" customHeight="1">
      <c r="A333" s="156"/>
      <c r="B333" s="156"/>
      <c r="C333" s="156"/>
      <c r="D333" s="156"/>
      <c r="E333" s="329"/>
      <c r="F333" s="205"/>
      <c r="G333" s="206"/>
      <c r="H333" s="206"/>
      <c r="I333" s="206"/>
      <c r="J333" s="207"/>
      <c r="K333" s="207"/>
      <c r="L333" s="207"/>
      <c r="M333" s="205"/>
      <c r="N333" s="205"/>
      <c r="O333" s="207"/>
      <c r="P333" s="207"/>
      <c r="Q333" s="207"/>
      <c r="R333" s="207"/>
      <c r="S333" s="156"/>
    </row>
    <row r="334" spans="1:19" ht="16.5" customHeight="1">
      <c r="A334" s="156"/>
      <c r="B334" s="156"/>
      <c r="C334" s="156"/>
      <c r="D334" s="156"/>
      <c r="E334" s="329"/>
      <c r="F334" s="205"/>
      <c r="G334" s="206"/>
      <c r="H334" s="206"/>
      <c r="I334" s="206"/>
      <c r="J334" s="207"/>
      <c r="K334" s="207"/>
      <c r="L334" s="207"/>
      <c r="M334" s="205"/>
      <c r="N334" s="205"/>
      <c r="O334" s="207"/>
      <c r="P334" s="207"/>
      <c r="Q334" s="207"/>
      <c r="R334" s="207"/>
      <c r="S334" s="156"/>
    </row>
    <row r="335" spans="1:19" ht="16.5" customHeight="1">
      <c r="A335" s="156"/>
      <c r="B335" s="156"/>
      <c r="C335" s="156"/>
      <c r="D335" s="156"/>
      <c r="E335" s="329"/>
      <c r="F335" s="205"/>
      <c r="G335" s="206"/>
      <c r="H335" s="206"/>
      <c r="I335" s="206"/>
      <c r="J335" s="207"/>
      <c r="K335" s="207"/>
      <c r="L335" s="207"/>
      <c r="M335" s="205"/>
      <c r="N335" s="205"/>
      <c r="O335" s="207"/>
      <c r="P335" s="207"/>
      <c r="Q335" s="207"/>
      <c r="R335" s="207"/>
      <c r="S335" s="156"/>
    </row>
    <row r="336" spans="1:19" ht="16.5" customHeight="1">
      <c r="A336" s="156"/>
      <c r="B336" s="156"/>
      <c r="C336" s="156"/>
      <c r="D336" s="156"/>
      <c r="E336" s="329"/>
      <c r="F336" s="205"/>
      <c r="G336" s="206"/>
      <c r="H336" s="206"/>
      <c r="I336" s="206"/>
      <c r="J336" s="207"/>
      <c r="K336" s="207"/>
      <c r="L336" s="207"/>
      <c r="M336" s="205"/>
      <c r="N336" s="205"/>
      <c r="O336" s="207"/>
      <c r="P336" s="207"/>
      <c r="Q336" s="207"/>
      <c r="R336" s="207"/>
      <c r="S336" s="156"/>
    </row>
    <row r="337" spans="1:19" ht="16.5" customHeight="1">
      <c r="A337" s="156"/>
      <c r="B337" s="156"/>
      <c r="C337" s="156"/>
      <c r="D337" s="156"/>
      <c r="E337" s="329"/>
      <c r="F337" s="205"/>
      <c r="G337" s="206"/>
      <c r="H337" s="206"/>
      <c r="I337" s="206"/>
      <c r="J337" s="207"/>
      <c r="K337" s="207"/>
      <c r="L337" s="207"/>
      <c r="M337" s="205"/>
      <c r="N337" s="205"/>
      <c r="O337" s="207"/>
      <c r="P337" s="207"/>
      <c r="Q337" s="207"/>
      <c r="R337" s="207"/>
      <c r="S337" s="156"/>
    </row>
    <row r="338" spans="1:19" ht="16.5" customHeight="1">
      <c r="A338" s="156"/>
      <c r="B338" s="156"/>
      <c r="C338" s="156"/>
      <c r="D338" s="156"/>
      <c r="E338" s="329"/>
      <c r="F338" s="205"/>
      <c r="G338" s="206"/>
      <c r="H338" s="206"/>
      <c r="I338" s="206"/>
      <c r="J338" s="207"/>
      <c r="K338" s="207"/>
      <c r="L338" s="207"/>
      <c r="M338" s="205"/>
      <c r="N338" s="205"/>
      <c r="O338" s="207"/>
      <c r="P338" s="207"/>
      <c r="Q338" s="207"/>
      <c r="R338" s="207"/>
      <c r="S338" s="156"/>
    </row>
    <row r="339" spans="1:19" ht="16.5" customHeight="1">
      <c r="A339" s="156"/>
      <c r="B339" s="156"/>
      <c r="C339" s="156"/>
      <c r="D339" s="156"/>
      <c r="E339" s="329"/>
      <c r="F339" s="205"/>
      <c r="G339" s="206"/>
      <c r="H339" s="206"/>
      <c r="I339" s="206"/>
      <c r="J339" s="207"/>
      <c r="K339" s="207"/>
      <c r="L339" s="207"/>
      <c r="M339" s="205"/>
      <c r="N339" s="205"/>
      <c r="O339" s="207"/>
      <c r="P339" s="207"/>
      <c r="Q339" s="207"/>
      <c r="R339" s="207"/>
      <c r="S339" s="156"/>
    </row>
    <row r="340" spans="1:19" ht="16.5" customHeight="1">
      <c r="A340" s="156"/>
      <c r="B340" s="156"/>
      <c r="C340" s="156"/>
      <c r="D340" s="156"/>
      <c r="E340" s="329"/>
      <c r="F340" s="205"/>
      <c r="G340" s="206"/>
      <c r="H340" s="206"/>
      <c r="I340" s="206"/>
      <c r="J340" s="207"/>
      <c r="K340" s="207"/>
      <c r="L340" s="207"/>
      <c r="M340" s="205"/>
      <c r="N340" s="205"/>
      <c r="O340" s="207"/>
      <c r="P340" s="207"/>
      <c r="Q340" s="207"/>
      <c r="R340" s="207"/>
      <c r="S340" s="156"/>
    </row>
    <row r="341" spans="1:19" ht="16.5" customHeight="1">
      <c r="A341" s="156"/>
      <c r="B341" s="156"/>
      <c r="C341" s="156"/>
      <c r="D341" s="156"/>
      <c r="E341" s="329"/>
      <c r="F341" s="205"/>
      <c r="G341" s="206"/>
      <c r="H341" s="206"/>
      <c r="I341" s="206"/>
      <c r="J341" s="207"/>
      <c r="K341" s="207"/>
      <c r="L341" s="207"/>
      <c r="M341" s="205"/>
      <c r="N341" s="205"/>
      <c r="O341" s="207"/>
      <c r="P341" s="207"/>
      <c r="Q341" s="207"/>
      <c r="R341" s="207"/>
      <c r="S341" s="156"/>
    </row>
    <row r="342" spans="1:19" ht="16.5" customHeight="1">
      <c r="A342" s="156"/>
      <c r="B342" s="156"/>
      <c r="C342" s="156"/>
      <c r="D342" s="156"/>
      <c r="E342" s="329"/>
      <c r="F342" s="205"/>
      <c r="G342" s="206"/>
      <c r="H342" s="206"/>
      <c r="I342" s="206"/>
      <c r="J342" s="207"/>
      <c r="K342" s="207"/>
      <c r="L342" s="207"/>
      <c r="M342" s="205"/>
      <c r="N342" s="205"/>
      <c r="O342" s="207"/>
      <c r="P342" s="207"/>
      <c r="Q342" s="207"/>
      <c r="R342" s="207"/>
      <c r="S342" s="156"/>
    </row>
    <row r="343" spans="1:19" ht="16.5" customHeight="1">
      <c r="A343" s="156"/>
      <c r="B343" s="156"/>
      <c r="C343" s="156"/>
      <c r="D343" s="156"/>
      <c r="E343" s="329"/>
      <c r="F343" s="205"/>
      <c r="G343" s="206"/>
      <c r="H343" s="206"/>
      <c r="I343" s="206"/>
      <c r="J343" s="207"/>
      <c r="K343" s="207"/>
      <c r="L343" s="207"/>
      <c r="M343" s="205"/>
      <c r="N343" s="205"/>
      <c r="O343" s="207"/>
      <c r="P343" s="207"/>
      <c r="Q343" s="207"/>
      <c r="R343" s="207"/>
      <c r="S343" s="156"/>
    </row>
    <row r="344" spans="1:19" ht="16.5" customHeight="1">
      <c r="A344" s="156"/>
      <c r="B344" s="156"/>
      <c r="C344" s="156"/>
      <c r="D344" s="156"/>
      <c r="E344" s="329"/>
      <c r="F344" s="205"/>
      <c r="G344" s="206"/>
      <c r="H344" s="206"/>
      <c r="I344" s="206"/>
      <c r="J344" s="207"/>
      <c r="K344" s="207"/>
      <c r="L344" s="207"/>
      <c r="M344" s="205"/>
      <c r="N344" s="205"/>
      <c r="O344" s="207"/>
      <c r="P344" s="207"/>
      <c r="Q344" s="207"/>
      <c r="R344" s="207"/>
      <c r="S344" s="156"/>
    </row>
    <row r="345" spans="1:19" ht="16.5" customHeight="1">
      <c r="A345" s="156"/>
      <c r="B345" s="156"/>
      <c r="C345" s="156"/>
      <c r="D345" s="156"/>
      <c r="E345" s="329"/>
      <c r="F345" s="205"/>
      <c r="G345" s="206"/>
      <c r="H345" s="206"/>
      <c r="I345" s="206"/>
      <c r="J345" s="207"/>
      <c r="K345" s="207"/>
      <c r="L345" s="207"/>
      <c r="M345" s="205"/>
      <c r="N345" s="205"/>
      <c r="O345" s="207"/>
      <c r="P345" s="207"/>
      <c r="Q345" s="207"/>
      <c r="R345" s="207"/>
      <c r="S345" s="156"/>
    </row>
    <row r="346" spans="1:19" ht="16.5" customHeight="1">
      <c r="A346" s="156"/>
      <c r="B346" s="156"/>
      <c r="C346" s="156"/>
      <c r="D346" s="156"/>
      <c r="E346" s="329"/>
      <c r="F346" s="205"/>
      <c r="G346" s="206"/>
      <c r="H346" s="206"/>
      <c r="I346" s="206"/>
      <c r="J346" s="207"/>
      <c r="K346" s="207"/>
      <c r="L346" s="207"/>
      <c r="M346" s="205"/>
      <c r="N346" s="205"/>
      <c r="O346" s="207"/>
      <c r="P346" s="207"/>
      <c r="Q346" s="207"/>
      <c r="R346" s="207"/>
      <c r="S346" s="156"/>
    </row>
    <row r="347" spans="1:19" ht="16.5" customHeight="1">
      <c r="A347" s="156"/>
      <c r="B347" s="156"/>
      <c r="C347" s="156"/>
      <c r="D347" s="156"/>
      <c r="E347" s="329"/>
      <c r="F347" s="205"/>
      <c r="G347" s="206"/>
      <c r="H347" s="206"/>
      <c r="I347" s="206"/>
      <c r="J347" s="207"/>
      <c r="K347" s="207"/>
      <c r="L347" s="207"/>
      <c r="M347" s="205"/>
      <c r="N347" s="205"/>
      <c r="O347" s="207"/>
      <c r="P347" s="207"/>
      <c r="Q347" s="207"/>
      <c r="R347" s="207"/>
      <c r="S347" s="156"/>
    </row>
    <row r="348" spans="1:19" ht="16.5" customHeight="1">
      <c r="A348" s="156"/>
      <c r="B348" s="156"/>
      <c r="C348" s="156"/>
      <c r="D348" s="156"/>
      <c r="E348" s="329"/>
      <c r="F348" s="205"/>
      <c r="G348" s="206"/>
      <c r="H348" s="206"/>
      <c r="I348" s="206"/>
      <c r="J348" s="207"/>
      <c r="K348" s="207"/>
      <c r="L348" s="207"/>
      <c r="M348" s="205"/>
      <c r="N348" s="205"/>
      <c r="O348" s="207"/>
      <c r="P348" s="207"/>
      <c r="Q348" s="207"/>
      <c r="R348" s="207"/>
      <c r="S348" s="156"/>
    </row>
    <row r="349" spans="1:19" ht="16.5" customHeight="1">
      <c r="A349" s="156"/>
      <c r="B349" s="156"/>
      <c r="C349" s="156"/>
      <c r="D349" s="156"/>
      <c r="E349" s="329"/>
      <c r="F349" s="205"/>
      <c r="G349" s="206"/>
      <c r="H349" s="206"/>
      <c r="I349" s="206"/>
      <c r="J349" s="207"/>
      <c r="K349" s="207"/>
      <c r="L349" s="207"/>
      <c r="M349" s="205"/>
      <c r="N349" s="205"/>
      <c r="O349" s="207"/>
      <c r="P349" s="207"/>
      <c r="Q349" s="207"/>
      <c r="R349" s="207"/>
      <c r="S349" s="156"/>
    </row>
    <row r="350" spans="1:19" ht="16.5" customHeight="1">
      <c r="A350" s="156"/>
      <c r="B350" s="156"/>
      <c r="C350" s="156"/>
      <c r="D350" s="156"/>
      <c r="E350" s="329"/>
      <c r="F350" s="205"/>
      <c r="G350" s="206"/>
      <c r="H350" s="206"/>
      <c r="I350" s="206"/>
      <c r="J350" s="207"/>
      <c r="K350" s="207"/>
      <c r="L350" s="207"/>
      <c r="M350" s="205"/>
      <c r="N350" s="205"/>
      <c r="O350" s="207"/>
      <c r="P350" s="207"/>
      <c r="Q350" s="207"/>
      <c r="R350" s="207"/>
      <c r="S350" s="156"/>
    </row>
    <row r="351" spans="1:19" ht="16.5" customHeight="1">
      <c r="A351" s="156"/>
      <c r="B351" s="156"/>
      <c r="C351" s="156"/>
      <c r="D351" s="156"/>
      <c r="E351" s="329"/>
      <c r="F351" s="205"/>
      <c r="G351" s="206"/>
      <c r="H351" s="206"/>
      <c r="I351" s="206"/>
      <c r="J351" s="207"/>
      <c r="K351" s="207"/>
      <c r="L351" s="207"/>
      <c r="M351" s="205"/>
      <c r="N351" s="205"/>
      <c r="O351" s="207"/>
      <c r="P351" s="207"/>
      <c r="Q351" s="207"/>
      <c r="R351" s="207"/>
      <c r="S351" s="156"/>
    </row>
    <row r="352" spans="1:19" ht="16.5" customHeight="1">
      <c r="A352" s="156"/>
      <c r="B352" s="156"/>
      <c r="C352" s="156"/>
      <c r="D352" s="156"/>
      <c r="E352" s="329"/>
      <c r="F352" s="205"/>
      <c r="G352" s="206"/>
      <c r="H352" s="206"/>
      <c r="I352" s="206"/>
      <c r="J352" s="207"/>
      <c r="K352" s="207"/>
      <c r="L352" s="207"/>
      <c r="M352" s="205"/>
      <c r="N352" s="205"/>
      <c r="O352" s="207"/>
      <c r="P352" s="207"/>
      <c r="Q352" s="207"/>
      <c r="R352" s="207"/>
      <c r="S352" s="156"/>
    </row>
    <row r="353" spans="1:19" ht="16.5" customHeight="1">
      <c r="A353" s="156"/>
      <c r="B353" s="156"/>
      <c r="C353" s="156"/>
      <c r="D353" s="156"/>
      <c r="E353" s="329"/>
      <c r="F353" s="205"/>
      <c r="G353" s="206"/>
      <c r="H353" s="206"/>
      <c r="I353" s="206"/>
      <c r="J353" s="207"/>
      <c r="K353" s="207"/>
      <c r="L353" s="207"/>
      <c r="M353" s="205"/>
      <c r="N353" s="205"/>
      <c r="O353" s="207"/>
      <c r="P353" s="207"/>
      <c r="Q353" s="207"/>
      <c r="R353" s="207"/>
      <c r="S353" s="156"/>
    </row>
    <row r="354" spans="1:19" ht="16.5" customHeight="1">
      <c r="A354" s="156"/>
      <c r="B354" s="156"/>
      <c r="C354" s="156"/>
      <c r="D354" s="156"/>
      <c r="E354" s="329"/>
      <c r="F354" s="205"/>
      <c r="G354" s="206"/>
      <c r="H354" s="206"/>
      <c r="I354" s="206"/>
      <c r="J354" s="207"/>
      <c r="K354" s="207"/>
      <c r="L354" s="207"/>
      <c r="M354" s="205"/>
      <c r="N354" s="205"/>
      <c r="O354" s="207"/>
      <c r="P354" s="207"/>
      <c r="Q354" s="207"/>
      <c r="R354" s="207"/>
      <c r="S354" s="156"/>
    </row>
    <row r="355" spans="1:19" ht="16.5" customHeight="1">
      <c r="A355" s="156"/>
      <c r="B355" s="156"/>
      <c r="C355" s="156"/>
      <c r="D355" s="156"/>
      <c r="E355" s="329"/>
      <c r="F355" s="205"/>
      <c r="G355" s="206"/>
      <c r="H355" s="206"/>
      <c r="I355" s="206"/>
      <c r="J355" s="207"/>
      <c r="K355" s="207"/>
      <c r="L355" s="207"/>
      <c r="M355" s="205"/>
      <c r="N355" s="205"/>
      <c r="O355" s="207"/>
      <c r="P355" s="207"/>
      <c r="Q355" s="207"/>
      <c r="R355" s="207"/>
      <c r="S355" s="156"/>
    </row>
    <row r="356" spans="1:19" ht="16.5" customHeight="1">
      <c r="A356" s="156"/>
      <c r="B356" s="156"/>
      <c r="C356" s="156"/>
      <c r="D356" s="156"/>
      <c r="E356" s="329"/>
      <c r="F356" s="205"/>
      <c r="G356" s="206"/>
      <c r="H356" s="206"/>
      <c r="I356" s="206"/>
      <c r="J356" s="207"/>
      <c r="K356" s="207"/>
      <c r="L356" s="207"/>
      <c r="M356" s="205"/>
      <c r="N356" s="205"/>
      <c r="O356" s="207"/>
      <c r="P356" s="207"/>
      <c r="Q356" s="207"/>
      <c r="R356" s="207"/>
      <c r="S356" s="156"/>
    </row>
    <row r="357" spans="1:19" ht="16.5" customHeight="1">
      <c r="A357" s="156"/>
      <c r="B357" s="156"/>
      <c r="C357" s="156"/>
      <c r="D357" s="156"/>
      <c r="E357" s="329"/>
      <c r="F357" s="205"/>
      <c r="G357" s="206"/>
      <c r="H357" s="206"/>
      <c r="I357" s="206"/>
      <c r="J357" s="207"/>
      <c r="K357" s="207"/>
      <c r="L357" s="207"/>
      <c r="M357" s="205"/>
      <c r="N357" s="205"/>
      <c r="O357" s="207"/>
      <c r="P357" s="207"/>
      <c r="Q357" s="207"/>
      <c r="R357" s="207"/>
      <c r="S357" s="156"/>
    </row>
    <row r="358" spans="1:19" ht="16.5" customHeight="1">
      <c r="A358" s="156"/>
      <c r="B358" s="156"/>
      <c r="C358" s="156"/>
      <c r="D358" s="156"/>
      <c r="E358" s="329"/>
      <c r="F358" s="205"/>
      <c r="G358" s="206"/>
      <c r="H358" s="206"/>
      <c r="I358" s="206"/>
      <c r="J358" s="207"/>
      <c r="K358" s="207"/>
      <c r="L358" s="207"/>
      <c r="M358" s="205"/>
      <c r="N358" s="205"/>
      <c r="O358" s="207"/>
      <c r="P358" s="207"/>
      <c r="Q358" s="207"/>
      <c r="R358" s="207"/>
      <c r="S358" s="156"/>
    </row>
    <row r="359" spans="1:19" ht="16.5" customHeight="1">
      <c r="A359" s="156"/>
      <c r="B359" s="156"/>
      <c r="C359" s="156"/>
      <c r="D359" s="156"/>
      <c r="E359" s="329"/>
      <c r="F359" s="205"/>
      <c r="G359" s="206"/>
      <c r="H359" s="206"/>
      <c r="I359" s="206"/>
      <c r="J359" s="207"/>
      <c r="K359" s="207"/>
      <c r="L359" s="207"/>
      <c r="M359" s="205"/>
      <c r="N359" s="205"/>
      <c r="O359" s="207"/>
      <c r="P359" s="207"/>
      <c r="Q359" s="207"/>
      <c r="R359" s="207"/>
      <c r="S359" s="156"/>
    </row>
    <row r="360" spans="1:19" ht="16.5" customHeight="1">
      <c r="A360" s="156"/>
      <c r="B360" s="156"/>
      <c r="C360" s="156"/>
      <c r="D360" s="156"/>
      <c r="E360" s="329"/>
      <c r="F360" s="205"/>
      <c r="G360" s="206"/>
      <c r="H360" s="206"/>
      <c r="I360" s="206"/>
      <c r="J360" s="207"/>
      <c r="K360" s="207"/>
      <c r="L360" s="207"/>
      <c r="M360" s="205"/>
      <c r="N360" s="205"/>
      <c r="O360" s="207"/>
      <c r="P360" s="207"/>
      <c r="Q360" s="207"/>
      <c r="R360" s="207"/>
      <c r="S360" s="156"/>
    </row>
    <row r="361" spans="1:19" ht="16.5" customHeight="1">
      <c r="A361" s="156"/>
      <c r="B361" s="156"/>
      <c r="C361" s="156"/>
      <c r="D361" s="156"/>
      <c r="E361" s="329"/>
      <c r="F361" s="205"/>
      <c r="G361" s="206"/>
      <c r="H361" s="206"/>
      <c r="I361" s="206"/>
      <c r="J361" s="207"/>
      <c r="K361" s="207"/>
      <c r="L361" s="207"/>
      <c r="M361" s="205"/>
      <c r="N361" s="205"/>
      <c r="O361" s="207"/>
      <c r="P361" s="207"/>
      <c r="Q361" s="207"/>
      <c r="R361" s="207"/>
      <c r="S361" s="156"/>
    </row>
    <row r="362" spans="1:19" ht="16.5" customHeight="1">
      <c r="A362" s="156"/>
      <c r="B362" s="156"/>
      <c r="C362" s="156"/>
      <c r="D362" s="156"/>
      <c r="E362" s="329"/>
      <c r="F362" s="205"/>
      <c r="G362" s="206"/>
      <c r="H362" s="206"/>
      <c r="I362" s="206"/>
      <c r="J362" s="207"/>
      <c r="K362" s="207"/>
      <c r="L362" s="207"/>
      <c r="M362" s="205"/>
      <c r="N362" s="205"/>
      <c r="O362" s="207"/>
      <c r="P362" s="207"/>
      <c r="Q362" s="207"/>
      <c r="R362" s="207"/>
      <c r="S362" s="156"/>
    </row>
    <row r="363" spans="1:19" ht="16.5" customHeight="1">
      <c r="A363" s="156"/>
      <c r="B363" s="156"/>
      <c r="C363" s="156"/>
      <c r="D363" s="156"/>
      <c r="E363" s="329"/>
      <c r="F363" s="205"/>
      <c r="G363" s="206"/>
      <c r="H363" s="206"/>
      <c r="I363" s="206"/>
      <c r="J363" s="207"/>
      <c r="K363" s="207"/>
      <c r="L363" s="207"/>
      <c r="M363" s="205"/>
      <c r="N363" s="205"/>
      <c r="O363" s="207"/>
      <c r="P363" s="207"/>
      <c r="Q363" s="207"/>
      <c r="R363" s="207"/>
      <c r="S363" s="156"/>
    </row>
    <row r="364" spans="1:19" ht="16.5" customHeight="1">
      <c r="A364" s="156"/>
      <c r="B364" s="156"/>
      <c r="C364" s="156"/>
      <c r="D364" s="156"/>
      <c r="E364" s="329"/>
      <c r="F364" s="205"/>
      <c r="G364" s="206"/>
      <c r="H364" s="206"/>
      <c r="I364" s="206"/>
      <c r="J364" s="207"/>
      <c r="K364" s="207"/>
      <c r="L364" s="207"/>
      <c r="M364" s="205"/>
      <c r="N364" s="205"/>
      <c r="O364" s="207"/>
      <c r="P364" s="207"/>
      <c r="Q364" s="207"/>
      <c r="R364" s="207"/>
      <c r="S364" s="156"/>
    </row>
    <row r="365" spans="1:19" ht="16.5" customHeight="1">
      <c r="A365" s="156"/>
      <c r="B365" s="156"/>
      <c r="C365" s="156"/>
      <c r="D365" s="156"/>
      <c r="E365" s="329"/>
      <c r="F365" s="205"/>
      <c r="G365" s="206"/>
      <c r="H365" s="206"/>
      <c r="I365" s="206"/>
      <c r="J365" s="207"/>
      <c r="K365" s="207"/>
      <c r="L365" s="207"/>
      <c r="M365" s="205"/>
      <c r="N365" s="205"/>
      <c r="O365" s="207"/>
      <c r="P365" s="207"/>
      <c r="Q365" s="207"/>
      <c r="R365" s="207"/>
      <c r="S365" s="156"/>
    </row>
    <row r="366" spans="1:19" ht="16.5" customHeight="1">
      <c r="A366" s="156"/>
      <c r="B366" s="156"/>
      <c r="C366" s="156"/>
      <c r="D366" s="156"/>
      <c r="E366" s="329"/>
      <c r="F366" s="205"/>
      <c r="G366" s="206"/>
      <c r="H366" s="206"/>
      <c r="I366" s="206"/>
      <c r="J366" s="207"/>
      <c r="K366" s="207"/>
      <c r="L366" s="207"/>
      <c r="M366" s="205"/>
      <c r="N366" s="205"/>
      <c r="O366" s="207"/>
      <c r="P366" s="207"/>
      <c r="Q366" s="207"/>
      <c r="R366" s="207"/>
      <c r="S366" s="156"/>
    </row>
    <row r="367" spans="1:19" ht="16.5" customHeight="1">
      <c r="A367" s="156"/>
      <c r="B367" s="156"/>
      <c r="C367" s="156"/>
      <c r="D367" s="156"/>
      <c r="E367" s="329"/>
      <c r="F367" s="205"/>
      <c r="G367" s="206"/>
      <c r="H367" s="206"/>
      <c r="I367" s="206"/>
      <c r="J367" s="207"/>
      <c r="K367" s="207"/>
      <c r="L367" s="207"/>
      <c r="M367" s="205"/>
      <c r="N367" s="205"/>
      <c r="O367" s="207"/>
      <c r="P367" s="207"/>
      <c r="Q367" s="207"/>
      <c r="R367" s="207"/>
      <c r="S367" s="156"/>
    </row>
    <row r="368" spans="1:19" ht="16.5" customHeight="1">
      <c r="A368" s="156"/>
      <c r="B368" s="156"/>
      <c r="C368" s="156"/>
      <c r="D368" s="156"/>
      <c r="E368" s="329"/>
      <c r="F368" s="205"/>
      <c r="G368" s="206"/>
      <c r="H368" s="206"/>
      <c r="I368" s="206"/>
      <c r="J368" s="207"/>
      <c r="K368" s="207"/>
      <c r="L368" s="207"/>
      <c r="M368" s="205"/>
      <c r="N368" s="205"/>
      <c r="O368" s="207"/>
      <c r="P368" s="207"/>
      <c r="Q368" s="207"/>
      <c r="R368" s="207"/>
      <c r="S368" s="156"/>
    </row>
    <row r="369" spans="1:19" ht="16.5" customHeight="1">
      <c r="A369" s="156"/>
      <c r="B369" s="156"/>
      <c r="C369" s="156"/>
      <c r="D369" s="156"/>
      <c r="E369" s="329"/>
      <c r="F369" s="205"/>
      <c r="G369" s="206"/>
      <c r="H369" s="206"/>
      <c r="I369" s="206"/>
      <c r="J369" s="207"/>
      <c r="K369" s="207"/>
      <c r="L369" s="207"/>
      <c r="M369" s="205"/>
      <c r="N369" s="205"/>
      <c r="O369" s="207"/>
      <c r="P369" s="207"/>
      <c r="Q369" s="207"/>
      <c r="R369" s="207"/>
      <c r="S369" s="156"/>
    </row>
    <row r="370" spans="1:19" ht="16.5" customHeight="1">
      <c r="A370" s="156"/>
      <c r="B370" s="156"/>
      <c r="C370" s="156"/>
      <c r="D370" s="156"/>
      <c r="E370" s="329"/>
      <c r="F370" s="205"/>
      <c r="G370" s="206"/>
      <c r="H370" s="206"/>
      <c r="I370" s="206"/>
      <c r="J370" s="207"/>
      <c r="K370" s="207"/>
      <c r="L370" s="207"/>
      <c r="M370" s="205"/>
      <c r="N370" s="205"/>
      <c r="O370" s="207"/>
      <c r="P370" s="207"/>
      <c r="Q370" s="207"/>
      <c r="R370" s="207"/>
      <c r="S370" s="156"/>
    </row>
    <row r="371" spans="1:19" ht="16.5" customHeight="1">
      <c r="A371" s="156"/>
      <c r="B371" s="156"/>
      <c r="C371" s="156"/>
      <c r="D371" s="156"/>
      <c r="E371" s="329"/>
      <c r="F371" s="205"/>
      <c r="G371" s="206"/>
      <c r="H371" s="206"/>
      <c r="I371" s="206"/>
      <c r="J371" s="207"/>
      <c r="K371" s="207"/>
      <c r="L371" s="207"/>
      <c r="M371" s="205"/>
      <c r="N371" s="205"/>
      <c r="O371" s="207"/>
      <c r="P371" s="207"/>
      <c r="Q371" s="207"/>
      <c r="R371" s="207"/>
      <c r="S371" s="156"/>
    </row>
    <row r="372" spans="1:19" ht="16.5" customHeight="1">
      <c r="A372" s="156"/>
      <c r="B372" s="156"/>
      <c r="C372" s="156"/>
      <c r="D372" s="156"/>
      <c r="E372" s="329"/>
      <c r="F372" s="205"/>
      <c r="G372" s="206"/>
      <c r="H372" s="206"/>
      <c r="I372" s="206"/>
      <c r="J372" s="207"/>
      <c r="K372" s="207"/>
      <c r="L372" s="207"/>
      <c r="M372" s="205"/>
      <c r="N372" s="205"/>
      <c r="O372" s="207"/>
      <c r="P372" s="207"/>
      <c r="Q372" s="207"/>
      <c r="R372" s="207"/>
      <c r="S372" s="156"/>
    </row>
    <row r="373" spans="1:19" ht="16.5" customHeight="1">
      <c r="A373" s="156"/>
      <c r="B373" s="156"/>
      <c r="C373" s="156"/>
      <c r="D373" s="156"/>
      <c r="E373" s="329"/>
      <c r="F373" s="205"/>
      <c r="G373" s="206"/>
      <c r="H373" s="206"/>
      <c r="I373" s="206"/>
      <c r="J373" s="207"/>
      <c r="K373" s="207"/>
      <c r="L373" s="207"/>
      <c r="M373" s="205"/>
      <c r="N373" s="205"/>
      <c r="O373" s="207"/>
      <c r="P373" s="207"/>
      <c r="Q373" s="207"/>
      <c r="R373" s="207"/>
      <c r="S373" s="156"/>
    </row>
    <row r="374" spans="1:19" ht="16.5" customHeight="1">
      <c r="A374" s="156"/>
      <c r="B374" s="156"/>
      <c r="C374" s="156"/>
      <c r="D374" s="156"/>
      <c r="E374" s="329"/>
      <c r="F374" s="205"/>
      <c r="G374" s="206"/>
      <c r="H374" s="206"/>
      <c r="I374" s="206"/>
      <c r="J374" s="207"/>
      <c r="K374" s="207"/>
      <c r="L374" s="207"/>
      <c r="M374" s="205"/>
      <c r="N374" s="205"/>
      <c r="O374" s="207"/>
      <c r="P374" s="207"/>
      <c r="Q374" s="207"/>
      <c r="R374" s="207"/>
      <c r="S374" s="156"/>
    </row>
    <row r="375" spans="1:19" ht="16.5" customHeight="1">
      <c r="A375" s="156"/>
      <c r="B375" s="156"/>
      <c r="C375" s="156"/>
      <c r="D375" s="156"/>
      <c r="E375" s="329"/>
      <c r="F375" s="205"/>
      <c r="G375" s="206"/>
      <c r="H375" s="206"/>
      <c r="I375" s="206"/>
      <c r="J375" s="207"/>
      <c r="K375" s="207"/>
      <c r="L375" s="207"/>
      <c r="M375" s="205"/>
      <c r="N375" s="205"/>
      <c r="O375" s="207"/>
      <c r="P375" s="207"/>
      <c r="Q375" s="207"/>
      <c r="R375" s="207"/>
      <c r="S375" s="156"/>
    </row>
    <row r="376" spans="1:19" ht="16.5" customHeight="1">
      <c r="A376" s="156"/>
      <c r="B376" s="156"/>
      <c r="C376" s="156"/>
      <c r="D376" s="156"/>
      <c r="E376" s="329"/>
      <c r="F376" s="205"/>
      <c r="G376" s="206"/>
      <c r="H376" s="206"/>
      <c r="I376" s="206"/>
      <c r="J376" s="207"/>
      <c r="K376" s="207"/>
      <c r="L376" s="207"/>
      <c r="M376" s="205"/>
      <c r="N376" s="205"/>
      <c r="O376" s="207"/>
      <c r="P376" s="207"/>
      <c r="Q376" s="207"/>
      <c r="R376" s="207"/>
      <c r="S376" s="156"/>
    </row>
    <row r="377" spans="1:19" ht="16.5" customHeight="1">
      <c r="A377" s="156"/>
      <c r="B377" s="156"/>
      <c r="C377" s="156"/>
      <c r="D377" s="156"/>
      <c r="E377" s="329"/>
      <c r="F377" s="205"/>
      <c r="G377" s="206"/>
      <c r="H377" s="206"/>
      <c r="I377" s="206"/>
      <c r="J377" s="207"/>
      <c r="K377" s="207"/>
      <c r="L377" s="207"/>
      <c r="M377" s="205"/>
      <c r="N377" s="205"/>
      <c r="O377" s="207"/>
      <c r="P377" s="207"/>
      <c r="Q377" s="207"/>
      <c r="R377" s="207"/>
      <c r="S377" s="156"/>
    </row>
    <row r="378" spans="1:19" ht="16.5" customHeight="1">
      <c r="A378" s="156"/>
      <c r="B378" s="156"/>
      <c r="C378" s="156"/>
      <c r="D378" s="156"/>
      <c r="E378" s="329"/>
      <c r="F378" s="205"/>
      <c r="G378" s="206"/>
      <c r="H378" s="206"/>
      <c r="I378" s="206"/>
      <c r="J378" s="207"/>
      <c r="K378" s="207"/>
      <c r="L378" s="207"/>
      <c r="M378" s="205"/>
      <c r="N378" s="205"/>
      <c r="O378" s="207"/>
      <c r="P378" s="207"/>
      <c r="Q378" s="207"/>
      <c r="R378" s="207"/>
      <c r="S378" s="156"/>
    </row>
    <row r="379" spans="1:19" ht="16.5" customHeight="1">
      <c r="A379" s="156"/>
      <c r="B379" s="156"/>
      <c r="C379" s="156"/>
      <c r="D379" s="156"/>
      <c r="E379" s="329"/>
      <c r="F379" s="205"/>
      <c r="G379" s="206"/>
      <c r="H379" s="206"/>
      <c r="I379" s="206"/>
      <c r="J379" s="207"/>
      <c r="K379" s="207"/>
      <c r="L379" s="207"/>
      <c r="M379" s="205"/>
      <c r="N379" s="205"/>
      <c r="O379" s="207"/>
      <c r="P379" s="207"/>
      <c r="Q379" s="207"/>
      <c r="R379" s="207"/>
      <c r="S379" s="156"/>
    </row>
    <row r="380" spans="1:19" ht="16.5" customHeight="1">
      <c r="A380" s="156"/>
      <c r="B380" s="156"/>
      <c r="C380" s="156"/>
      <c r="D380" s="156"/>
      <c r="E380" s="329"/>
      <c r="F380" s="205"/>
      <c r="G380" s="206"/>
      <c r="H380" s="206"/>
      <c r="I380" s="206"/>
      <c r="J380" s="207"/>
      <c r="K380" s="207"/>
      <c r="L380" s="207"/>
      <c r="M380" s="205"/>
      <c r="N380" s="205"/>
      <c r="O380" s="207"/>
      <c r="P380" s="207"/>
      <c r="Q380" s="207"/>
      <c r="R380" s="207"/>
      <c r="S380" s="156"/>
    </row>
    <row r="381" spans="1:19" ht="16.5" customHeight="1">
      <c r="A381" s="156"/>
      <c r="B381" s="156"/>
      <c r="C381" s="156"/>
      <c r="D381" s="156"/>
      <c r="E381" s="329"/>
      <c r="F381" s="205"/>
      <c r="G381" s="206"/>
      <c r="H381" s="206"/>
      <c r="I381" s="206"/>
      <c r="J381" s="207"/>
      <c r="K381" s="207"/>
      <c r="L381" s="207"/>
      <c r="M381" s="205"/>
      <c r="N381" s="205"/>
      <c r="O381" s="207"/>
      <c r="P381" s="207"/>
      <c r="Q381" s="207"/>
      <c r="R381" s="207"/>
      <c r="S381" s="156"/>
    </row>
    <row r="382" spans="1:19" ht="16.5" customHeight="1">
      <c r="A382" s="156"/>
      <c r="B382" s="156"/>
      <c r="C382" s="156"/>
      <c r="D382" s="156"/>
      <c r="E382" s="329"/>
      <c r="F382" s="205"/>
      <c r="G382" s="206"/>
      <c r="H382" s="206"/>
      <c r="I382" s="206"/>
      <c r="J382" s="207"/>
      <c r="K382" s="207"/>
      <c r="L382" s="207"/>
      <c r="M382" s="205"/>
      <c r="N382" s="205"/>
      <c r="O382" s="207"/>
      <c r="P382" s="207"/>
      <c r="Q382" s="207"/>
      <c r="R382" s="207"/>
      <c r="S382" s="156"/>
    </row>
    <row r="383" spans="1:19" ht="16.5" customHeight="1">
      <c r="A383" s="156"/>
      <c r="B383" s="156"/>
      <c r="C383" s="156"/>
      <c r="D383" s="156"/>
      <c r="E383" s="329"/>
      <c r="F383" s="205"/>
      <c r="G383" s="206"/>
      <c r="H383" s="206"/>
      <c r="I383" s="206"/>
      <c r="J383" s="207"/>
      <c r="K383" s="207"/>
      <c r="L383" s="207"/>
      <c r="M383" s="205"/>
      <c r="N383" s="205"/>
      <c r="O383" s="207"/>
      <c r="P383" s="207"/>
      <c r="Q383" s="207"/>
      <c r="R383" s="207"/>
      <c r="S383" s="156"/>
    </row>
    <row r="384" spans="1:19" ht="16.5" customHeight="1">
      <c r="A384" s="156"/>
      <c r="B384" s="156"/>
      <c r="C384" s="156"/>
      <c r="D384" s="156"/>
      <c r="E384" s="329"/>
      <c r="F384" s="205"/>
      <c r="G384" s="206"/>
      <c r="H384" s="206"/>
      <c r="I384" s="206"/>
      <c r="J384" s="207"/>
      <c r="K384" s="207"/>
      <c r="L384" s="207"/>
      <c r="M384" s="205"/>
      <c r="N384" s="205"/>
      <c r="O384" s="207"/>
      <c r="P384" s="207"/>
      <c r="Q384" s="207"/>
      <c r="R384" s="207"/>
      <c r="S384" s="156"/>
    </row>
    <row r="385" spans="1:19" ht="16.5" customHeight="1">
      <c r="A385" s="156"/>
      <c r="B385" s="156"/>
      <c r="C385" s="156"/>
      <c r="D385" s="156"/>
      <c r="E385" s="329"/>
      <c r="F385" s="205"/>
      <c r="G385" s="206"/>
      <c r="H385" s="206"/>
      <c r="I385" s="206"/>
      <c r="J385" s="207"/>
      <c r="K385" s="207"/>
      <c r="L385" s="207"/>
      <c r="M385" s="205"/>
      <c r="N385" s="205"/>
      <c r="O385" s="207"/>
      <c r="P385" s="207"/>
      <c r="Q385" s="207"/>
      <c r="R385" s="207"/>
      <c r="S385" s="156"/>
    </row>
    <row r="386" spans="1:19" ht="16.5" customHeight="1">
      <c r="A386" s="156"/>
      <c r="B386" s="156"/>
      <c r="C386" s="156"/>
      <c r="D386" s="156"/>
      <c r="E386" s="329"/>
      <c r="F386" s="205"/>
      <c r="G386" s="206"/>
      <c r="H386" s="206"/>
      <c r="I386" s="206"/>
      <c r="J386" s="207"/>
      <c r="K386" s="207"/>
      <c r="L386" s="207"/>
      <c r="M386" s="205"/>
      <c r="N386" s="205"/>
      <c r="O386" s="207"/>
      <c r="P386" s="207"/>
      <c r="Q386" s="207"/>
      <c r="R386" s="207"/>
      <c r="S386" s="156"/>
    </row>
    <row r="387" spans="1:19" ht="16.5" customHeight="1">
      <c r="A387" s="156"/>
      <c r="B387" s="156"/>
      <c r="C387" s="156"/>
      <c r="D387" s="156"/>
      <c r="E387" s="329"/>
      <c r="F387" s="205"/>
      <c r="G387" s="206"/>
      <c r="H387" s="206"/>
      <c r="I387" s="206"/>
      <c r="J387" s="207"/>
      <c r="K387" s="207"/>
      <c r="L387" s="207"/>
      <c r="M387" s="205"/>
      <c r="N387" s="205"/>
      <c r="O387" s="207"/>
      <c r="P387" s="207"/>
      <c r="Q387" s="207"/>
      <c r="R387" s="207"/>
      <c r="S387" s="156"/>
    </row>
    <row r="388" spans="1:19" ht="16.5" customHeight="1">
      <c r="A388" s="156"/>
      <c r="B388" s="156"/>
      <c r="C388" s="156"/>
      <c r="D388" s="156"/>
      <c r="E388" s="329"/>
      <c r="F388" s="205"/>
      <c r="G388" s="206"/>
      <c r="H388" s="206"/>
      <c r="I388" s="206"/>
      <c r="J388" s="207"/>
      <c r="K388" s="207"/>
      <c r="L388" s="207"/>
      <c r="M388" s="205"/>
      <c r="N388" s="205"/>
      <c r="O388" s="207"/>
      <c r="P388" s="207"/>
      <c r="Q388" s="207"/>
      <c r="R388" s="207"/>
      <c r="S388" s="156"/>
    </row>
    <row r="389" spans="1:19" ht="16.5" customHeight="1">
      <c r="A389" s="156"/>
      <c r="B389" s="156"/>
      <c r="C389" s="156"/>
      <c r="D389" s="156"/>
      <c r="E389" s="329"/>
      <c r="F389" s="205"/>
      <c r="G389" s="206"/>
      <c r="H389" s="206"/>
      <c r="I389" s="206"/>
      <c r="J389" s="207"/>
      <c r="K389" s="207"/>
      <c r="L389" s="207"/>
      <c r="M389" s="205"/>
      <c r="N389" s="205"/>
      <c r="O389" s="207"/>
      <c r="P389" s="207"/>
      <c r="Q389" s="207"/>
      <c r="R389" s="207"/>
      <c r="S389" s="156"/>
    </row>
    <row r="390" spans="1:19" ht="16.5" customHeight="1">
      <c r="A390" s="156"/>
      <c r="B390" s="156"/>
      <c r="C390" s="156"/>
      <c r="D390" s="156"/>
      <c r="E390" s="329"/>
      <c r="F390" s="205"/>
      <c r="G390" s="206"/>
      <c r="H390" s="206"/>
      <c r="I390" s="206"/>
      <c r="J390" s="207"/>
      <c r="K390" s="207"/>
      <c r="L390" s="207"/>
      <c r="M390" s="205"/>
      <c r="N390" s="205"/>
      <c r="O390" s="207"/>
      <c r="P390" s="207"/>
      <c r="Q390" s="207"/>
      <c r="R390" s="207"/>
      <c r="S390" s="156"/>
    </row>
    <row r="391" spans="1:19" ht="16.5" customHeight="1">
      <c r="A391" s="156"/>
      <c r="B391" s="156"/>
      <c r="C391" s="156"/>
      <c r="D391" s="156"/>
      <c r="E391" s="329"/>
      <c r="F391" s="205"/>
      <c r="G391" s="206"/>
      <c r="H391" s="206"/>
      <c r="I391" s="206"/>
      <c r="J391" s="207"/>
      <c r="K391" s="207"/>
      <c r="L391" s="207"/>
      <c r="M391" s="205"/>
      <c r="N391" s="205"/>
      <c r="O391" s="207"/>
      <c r="P391" s="207"/>
      <c r="Q391" s="207"/>
      <c r="R391" s="207"/>
      <c r="S391" s="156"/>
    </row>
    <row r="392" spans="1:19" ht="16.5" customHeight="1">
      <c r="A392" s="156"/>
      <c r="B392" s="156"/>
      <c r="C392" s="156"/>
      <c r="D392" s="156"/>
      <c r="E392" s="329"/>
      <c r="F392" s="205"/>
      <c r="G392" s="206"/>
      <c r="H392" s="206"/>
      <c r="I392" s="206"/>
      <c r="J392" s="207"/>
      <c r="K392" s="207"/>
      <c r="L392" s="207"/>
      <c r="M392" s="205"/>
      <c r="N392" s="205"/>
      <c r="O392" s="207"/>
      <c r="P392" s="207"/>
      <c r="Q392" s="207"/>
      <c r="R392" s="207"/>
      <c r="S392" s="156"/>
    </row>
    <row r="393" spans="1:19" ht="16.5" customHeight="1">
      <c r="A393" s="156"/>
      <c r="B393" s="156"/>
      <c r="C393" s="156"/>
      <c r="D393" s="156"/>
      <c r="E393" s="329"/>
      <c r="F393" s="205"/>
      <c r="G393" s="206"/>
      <c r="H393" s="206"/>
      <c r="I393" s="206"/>
      <c r="J393" s="207"/>
      <c r="K393" s="207"/>
      <c r="L393" s="207"/>
      <c r="M393" s="205"/>
      <c r="N393" s="205"/>
      <c r="O393" s="207"/>
      <c r="P393" s="207"/>
      <c r="Q393" s="207"/>
      <c r="R393" s="207"/>
      <c r="S393" s="156"/>
    </row>
    <row r="394" spans="1:19" ht="16.5" customHeight="1">
      <c r="A394" s="156"/>
      <c r="B394" s="156"/>
      <c r="C394" s="156"/>
      <c r="D394" s="156"/>
      <c r="E394" s="329"/>
      <c r="F394" s="205"/>
      <c r="G394" s="206"/>
      <c r="H394" s="206"/>
      <c r="I394" s="206"/>
      <c r="J394" s="207"/>
      <c r="K394" s="207"/>
      <c r="L394" s="207"/>
      <c r="M394" s="205"/>
      <c r="N394" s="205"/>
      <c r="O394" s="207"/>
      <c r="P394" s="207"/>
      <c r="Q394" s="207"/>
      <c r="R394" s="207"/>
      <c r="S394" s="156"/>
    </row>
    <row r="395" spans="1:19" ht="16.5" customHeight="1">
      <c r="A395" s="156"/>
      <c r="B395" s="156"/>
      <c r="C395" s="156"/>
      <c r="D395" s="156"/>
      <c r="E395" s="329"/>
      <c r="F395" s="205"/>
      <c r="G395" s="206"/>
      <c r="H395" s="206"/>
      <c r="I395" s="206"/>
      <c r="J395" s="207"/>
      <c r="K395" s="207"/>
      <c r="L395" s="207"/>
      <c r="M395" s="205"/>
      <c r="N395" s="205"/>
      <c r="O395" s="207"/>
      <c r="P395" s="207"/>
      <c r="Q395" s="207"/>
      <c r="R395" s="207"/>
      <c r="S395" s="156"/>
    </row>
    <row r="396" spans="1:19" ht="16.5" customHeight="1">
      <c r="A396" s="156"/>
      <c r="B396" s="156"/>
      <c r="C396" s="156"/>
      <c r="D396" s="156"/>
      <c r="E396" s="329"/>
      <c r="F396" s="205"/>
      <c r="G396" s="206"/>
      <c r="H396" s="206"/>
      <c r="I396" s="206"/>
      <c r="J396" s="207"/>
      <c r="K396" s="207"/>
      <c r="L396" s="207"/>
      <c r="M396" s="205"/>
      <c r="N396" s="205"/>
      <c r="O396" s="207"/>
      <c r="P396" s="207"/>
      <c r="Q396" s="207"/>
      <c r="R396" s="207"/>
      <c r="S396" s="156"/>
    </row>
    <row r="397" spans="1:19" ht="16.5" customHeight="1">
      <c r="A397" s="156"/>
      <c r="B397" s="156"/>
      <c r="C397" s="156"/>
      <c r="D397" s="156"/>
      <c r="E397" s="329"/>
      <c r="F397" s="205"/>
      <c r="G397" s="206"/>
      <c r="H397" s="206"/>
      <c r="I397" s="206"/>
      <c r="J397" s="207"/>
      <c r="K397" s="207"/>
      <c r="L397" s="207"/>
      <c r="M397" s="205"/>
      <c r="N397" s="205"/>
      <c r="O397" s="207"/>
      <c r="P397" s="207"/>
      <c r="Q397" s="207"/>
      <c r="R397" s="207"/>
      <c r="S397" s="156"/>
    </row>
    <row r="398" spans="1:19" ht="16.5" customHeight="1">
      <c r="A398" s="156"/>
      <c r="B398" s="156"/>
      <c r="C398" s="156"/>
      <c r="D398" s="156"/>
      <c r="E398" s="329"/>
      <c r="F398" s="205"/>
      <c r="G398" s="206"/>
      <c r="H398" s="206"/>
      <c r="I398" s="206"/>
      <c r="J398" s="207"/>
      <c r="K398" s="207"/>
      <c r="L398" s="207"/>
      <c r="M398" s="205"/>
      <c r="N398" s="205"/>
      <c r="O398" s="207"/>
      <c r="P398" s="207"/>
      <c r="Q398" s="207"/>
      <c r="R398" s="207"/>
      <c r="S398" s="156"/>
    </row>
    <row r="399" spans="1:19" ht="16.5" customHeight="1">
      <c r="A399" s="156"/>
      <c r="B399" s="156"/>
      <c r="C399" s="156"/>
      <c r="D399" s="156"/>
      <c r="E399" s="329"/>
      <c r="F399" s="205"/>
      <c r="G399" s="206"/>
      <c r="H399" s="206"/>
      <c r="I399" s="206"/>
      <c r="J399" s="207"/>
      <c r="K399" s="207"/>
      <c r="L399" s="207"/>
      <c r="M399" s="205"/>
      <c r="N399" s="205"/>
      <c r="O399" s="207"/>
      <c r="P399" s="207"/>
      <c r="Q399" s="207"/>
      <c r="R399" s="207"/>
      <c r="S399" s="156"/>
    </row>
    <row r="400" spans="1:19" ht="16.5" customHeight="1">
      <c r="A400" s="156"/>
      <c r="B400" s="156"/>
      <c r="C400" s="156"/>
      <c r="D400" s="156"/>
      <c r="E400" s="329"/>
      <c r="F400" s="205"/>
      <c r="G400" s="206"/>
      <c r="H400" s="206"/>
      <c r="I400" s="206"/>
      <c r="J400" s="207"/>
      <c r="K400" s="207"/>
      <c r="L400" s="207"/>
      <c r="M400" s="205"/>
      <c r="N400" s="205"/>
      <c r="O400" s="207"/>
      <c r="P400" s="207"/>
      <c r="Q400" s="207"/>
      <c r="R400" s="207"/>
      <c r="S400" s="156"/>
    </row>
    <row r="401" spans="1:19" ht="16.5" customHeight="1">
      <c r="A401" s="156"/>
      <c r="B401" s="156"/>
      <c r="C401" s="156"/>
      <c r="D401" s="156"/>
      <c r="E401" s="329"/>
      <c r="F401" s="205"/>
      <c r="G401" s="206"/>
      <c r="H401" s="206"/>
      <c r="I401" s="206"/>
      <c r="J401" s="207"/>
      <c r="K401" s="207"/>
      <c r="L401" s="207"/>
      <c r="M401" s="205"/>
      <c r="N401" s="205"/>
      <c r="O401" s="207"/>
      <c r="P401" s="207"/>
      <c r="Q401" s="207"/>
      <c r="R401" s="207"/>
      <c r="S401" s="156"/>
    </row>
    <row r="402" spans="1:19" ht="16.5" customHeight="1">
      <c r="A402" s="156"/>
      <c r="B402" s="156"/>
      <c r="C402" s="156"/>
      <c r="D402" s="156"/>
      <c r="E402" s="329"/>
      <c r="F402" s="205"/>
      <c r="G402" s="206"/>
      <c r="H402" s="206"/>
      <c r="I402" s="206"/>
      <c r="J402" s="207"/>
      <c r="K402" s="207"/>
      <c r="L402" s="207"/>
      <c r="M402" s="205"/>
      <c r="N402" s="205"/>
      <c r="O402" s="207"/>
      <c r="P402" s="207"/>
      <c r="Q402" s="207"/>
      <c r="R402" s="207"/>
      <c r="S402" s="156"/>
    </row>
    <row r="403" spans="1:19" ht="16.5" customHeight="1">
      <c r="A403" s="156"/>
      <c r="B403" s="156"/>
      <c r="C403" s="156"/>
      <c r="D403" s="156"/>
      <c r="E403" s="329"/>
      <c r="F403" s="205"/>
      <c r="G403" s="206"/>
      <c r="H403" s="206"/>
      <c r="I403" s="206"/>
      <c r="J403" s="207"/>
      <c r="K403" s="207"/>
      <c r="L403" s="207"/>
      <c r="M403" s="205"/>
      <c r="N403" s="205"/>
      <c r="O403" s="207"/>
      <c r="P403" s="207"/>
      <c r="Q403" s="207"/>
      <c r="R403" s="207"/>
      <c r="S403" s="156"/>
    </row>
    <row r="404" spans="1:19" ht="16.5" customHeight="1">
      <c r="A404" s="156"/>
      <c r="B404" s="156"/>
      <c r="C404" s="156"/>
      <c r="D404" s="156"/>
      <c r="E404" s="329"/>
      <c r="F404" s="205"/>
      <c r="G404" s="206"/>
      <c r="H404" s="206"/>
      <c r="I404" s="206"/>
      <c r="J404" s="207"/>
      <c r="K404" s="207"/>
      <c r="L404" s="207"/>
      <c r="M404" s="205"/>
      <c r="N404" s="205"/>
      <c r="O404" s="207"/>
      <c r="P404" s="207"/>
      <c r="Q404" s="207"/>
      <c r="R404" s="207"/>
      <c r="S404" s="156"/>
    </row>
    <row r="405" spans="1:19" ht="16.5" customHeight="1">
      <c r="A405" s="156"/>
      <c r="B405" s="156"/>
      <c r="C405" s="156"/>
      <c r="D405" s="156"/>
      <c r="E405" s="329"/>
      <c r="F405" s="205"/>
      <c r="G405" s="206"/>
      <c r="H405" s="206"/>
      <c r="I405" s="206"/>
      <c r="J405" s="207"/>
      <c r="K405" s="207"/>
      <c r="L405" s="207"/>
      <c r="M405" s="205"/>
      <c r="N405" s="205"/>
      <c r="O405" s="207"/>
      <c r="P405" s="207"/>
      <c r="Q405" s="207"/>
      <c r="R405" s="207"/>
      <c r="S405" s="156"/>
    </row>
    <row r="406" spans="1:19" ht="16.5" customHeight="1">
      <c r="A406" s="156"/>
      <c r="B406" s="156"/>
      <c r="C406" s="156"/>
      <c r="D406" s="156"/>
      <c r="E406" s="329"/>
      <c r="F406" s="205"/>
      <c r="G406" s="206"/>
      <c r="H406" s="206"/>
      <c r="I406" s="206"/>
      <c r="J406" s="207"/>
      <c r="K406" s="207"/>
      <c r="L406" s="207"/>
      <c r="M406" s="205"/>
      <c r="N406" s="205"/>
      <c r="O406" s="207"/>
      <c r="P406" s="207"/>
      <c r="Q406" s="207"/>
      <c r="R406" s="207"/>
      <c r="S406" s="156"/>
    </row>
    <row r="407" spans="1:19" ht="16.5" customHeight="1">
      <c r="A407" s="156"/>
      <c r="B407" s="156"/>
      <c r="C407" s="156"/>
      <c r="D407" s="156"/>
      <c r="E407" s="329"/>
      <c r="F407" s="205"/>
      <c r="G407" s="206"/>
      <c r="H407" s="206"/>
      <c r="I407" s="206"/>
      <c r="J407" s="207"/>
      <c r="K407" s="207"/>
      <c r="L407" s="207"/>
      <c r="M407" s="205"/>
      <c r="N407" s="205"/>
      <c r="O407" s="207"/>
      <c r="P407" s="207"/>
      <c r="Q407" s="207"/>
      <c r="R407" s="207"/>
      <c r="S407" s="156"/>
    </row>
    <row r="408" spans="1:19" ht="16.5" customHeight="1">
      <c r="A408" s="156"/>
      <c r="B408" s="156"/>
      <c r="C408" s="156"/>
      <c r="D408" s="156"/>
      <c r="E408" s="329"/>
      <c r="F408" s="205"/>
      <c r="G408" s="206"/>
      <c r="H408" s="206"/>
      <c r="I408" s="206"/>
      <c r="J408" s="207"/>
      <c r="K408" s="207"/>
      <c r="L408" s="207"/>
      <c r="M408" s="205"/>
      <c r="N408" s="205"/>
      <c r="O408" s="207"/>
      <c r="P408" s="207"/>
      <c r="Q408" s="207"/>
      <c r="R408" s="207"/>
      <c r="S408" s="156"/>
    </row>
    <row r="409" spans="1:19" ht="16.5" customHeight="1">
      <c r="A409" s="156"/>
      <c r="B409" s="156"/>
      <c r="C409" s="156"/>
      <c r="D409" s="156"/>
      <c r="E409" s="329"/>
      <c r="F409" s="205"/>
      <c r="G409" s="206"/>
      <c r="H409" s="206"/>
      <c r="I409" s="206"/>
      <c r="J409" s="207"/>
      <c r="K409" s="207"/>
      <c r="L409" s="207"/>
      <c r="M409" s="205"/>
      <c r="N409" s="205"/>
      <c r="O409" s="207"/>
      <c r="P409" s="207"/>
      <c r="Q409" s="207"/>
      <c r="R409" s="207"/>
      <c r="S409" s="156"/>
    </row>
    <row r="410" spans="1:19" ht="16.5" customHeight="1">
      <c r="A410" s="156"/>
      <c r="B410" s="156"/>
      <c r="C410" s="156"/>
      <c r="D410" s="156"/>
      <c r="E410" s="329"/>
      <c r="F410" s="205"/>
      <c r="G410" s="206"/>
      <c r="H410" s="206"/>
      <c r="I410" s="206"/>
      <c r="J410" s="207"/>
      <c r="K410" s="207"/>
      <c r="L410" s="207"/>
      <c r="M410" s="205"/>
      <c r="N410" s="205"/>
      <c r="O410" s="207"/>
      <c r="P410" s="207"/>
      <c r="Q410" s="207"/>
      <c r="R410" s="207"/>
      <c r="S410" s="156"/>
    </row>
    <row r="411" spans="1:19" ht="16.5" customHeight="1">
      <c r="A411" s="156"/>
      <c r="B411" s="156"/>
      <c r="C411" s="156"/>
      <c r="D411" s="156"/>
      <c r="E411" s="329"/>
      <c r="F411" s="205"/>
      <c r="G411" s="206"/>
      <c r="H411" s="206"/>
      <c r="I411" s="206"/>
      <c r="J411" s="207"/>
      <c r="K411" s="207"/>
      <c r="L411" s="207"/>
      <c r="M411" s="205"/>
      <c r="N411" s="205"/>
      <c r="O411" s="207"/>
      <c r="P411" s="207"/>
      <c r="Q411" s="207"/>
      <c r="R411" s="207"/>
      <c r="S411" s="156"/>
    </row>
    <row r="412" spans="1:19" ht="16.5" customHeight="1">
      <c r="A412" s="156"/>
      <c r="B412" s="156"/>
      <c r="C412" s="156"/>
      <c r="D412" s="156"/>
      <c r="E412" s="329"/>
      <c r="F412" s="205"/>
      <c r="G412" s="206"/>
      <c r="H412" s="206"/>
      <c r="I412" s="206"/>
      <c r="J412" s="207"/>
      <c r="K412" s="207"/>
      <c r="L412" s="207"/>
      <c r="M412" s="205"/>
      <c r="N412" s="205"/>
      <c r="O412" s="207"/>
      <c r="P412" s="207"/>
      <c r="Q412" s="207"/>
      <c r="R412" s="207"/>
      <c r="S412" s="156"/>
    </row>
    <row r="413" spans="1:19" ht="16.5" customHeight="1">
      <c r="A413" s="156"/>
      <c r="B413" s="156"/>
      <c r="C413" s="156"/>
      <c r="D413" s="156"/>
      <c r="E413" s="329"/>
      <c r="F413" s="205"/>
      <c r="G413" s="206"/>
      <c r="H413" s="206"/>
      <c r="I413" s="206"/>
      <c r="J413" s="207"/>
      <c r="K413" s="207"/>
      <c r="L413" s="207"/>
      <c r="M413" s="205"/>
      <c r="N413" s="205"/>
      <c r="O413" s="207"/>
      <c r="P413" s="207"/>
      <c r="Q413" s="207"/>
      <c r="R413" s="207"/>
      <c r="S413" s="156"/>
    </row>
    <row r="414" spans="1:19" ht="16.5" customHeight="1">
      <c r="A414" s="156"/>
      <c r="B414" s="156"/>
      <c r="C414" s="156"/>
      <c r="D414" s="156"/>
      <c r="E414" s="329"/>
      <c r="F414" s="205"/>
      <c r="G414" s="206"/>
      <c r="H414" s="206"/>
      <c r="I414" s="206"/>
      <c r="J414" s="207"/>
      <c r="K414" s="207"/>
      <c r="L414" s="207"/>
      <c r="M414" s="205"/>
      <c r="N414" s="205"/>
      <c r="O414" s="207"/>
      <c r="P414" s="207"/>
      <c r="Q414" s="207"/>
      <c r="R414" s="207"/>
      <c r="S414" s="156"/>
    </row>
    <row r="415" spans="1:19" ht="16.5" customHeight="1">
      <c r="A415" s="156"/>
      <c r="B415" s="156"/>
      <c r="C415" s="156"/>
      <c r="D415" s="156"/>
      <c r="E415" s="329"/>
      <c r="F415" s="205"/>
      <c r="G415" s="206"/>
      <c r="H415" s="206"/>
      <c r="I415" s="206"/>
      <c r="J415" s="207"/>
      <c r="K415" s="207"/>
      <c r="L415" s="207"/>
      <c r="M415" s="205"/>
      <c r="N415" s="205"/>
      <c r="O415" s="207"/>
      <c r="P415" s="207"/>
      <c r="Q415" s="207"/>
      <c r="R415" s="207"/>
      <c r="S415" s="156"/>
    </row>
    <row r="416" spans="1:19" ht="16.5" customHeight="1">
      <c r="A416" s="156"/>
      <c r="B416" s="156"/>
      <c r="C416" s="156"/>
      <c r="D416" s="156"/>
      <c r="E416" s="329"/>
      <c r="F416" s="205"/>
      <c r="G416" s="206"/>
      <c r="H416" s="206"/>
      <c r="I416" s="206"/>
      <c r="J416" s="207"/>
      <c r="K416" s="207"/>
      <c r="L416" s="207"/>
      <c r="M416" s="205"/>
      <c r="N416" s="205"/>
      <c r="O416" s="207"/>
      <c r="P416" s="207"/>
      <c r="Q416" s="207"/>
      <c r="R416" s="207"/>
      <c r="S416" s="156"/>
    </row>
    <row r="417" spans="1:19" ht="16.5" customHeight="1">
      <c r="A417" s="156"/>
      <c r="B417" s="156"/>
      <c r="C417" s="156"/>
      <c r="D417" s="156"/>
      <c r="E417" s="329"/>
      <c r="F417" s="205"/>
      <c r="G417" s="206"/>
      <c r="H417" s="206"/>
      <c r="I417" s="206"/>
      <c r="J417" s="207"/>
      <c r="K417" s="207"/>
      <c r="L417" s="207"/>
      <c r="M417" s="205"/>
      <c r="N417" s="205"/>
      <c r="O417" s="207"/>
      <c r="P417" s="207"/>
      <c r="Q417" s="207"/>
      <c r="R417" s="207"/>
      <c r="S417" s="156"/>
    </row>
    <row r="418" spans="1:19" ht="16.5" customHeight="1">
      <c r="A418" s="156"/>
      <c r="B418" s="156"/>
      <c r="C418" s="156"/>
      <c r="D418" s="156"/>
      <c r="E418" s="329"/>
      <c r="F418" s="205"/>
      <c r="G418" s="206"/>
      <c r="H418" s="206"/>
      <c r="I418" s="206"/>
      <c r="J418" s="207"/>
      <c r="K418" s="207"/>
      <c r="L418" s="207"/>
      <c r="M418" s="205"/>
      <c r="N418" s="205"/>
      <c r="O418" s="207"/>
      <c r="P418" s="207"/>
      <c r="Q418" s="207"/>
      <c r="R418" s="207"/>
      <c r="S418" s="156"/>
    </row>
    <row r="419" spans="1:19" ht="16.5" customHeight="1">
      <c r="A419" s="156"/>
      <c r="B419" s="156"/>
      <c r="C419" s="156"/>
      <c r="D419" s="156"/>
      <c r="E419" s="329"/>
      <c r="F419" s="205"/>
      <c r="G419" s="206"/>
      <c r="H419" s="206"/>
      <c r="I419" s="206"/>
      <c r="J419" s="207"/>
      <c r="K419" s="207"/>
      <c r="L419" s="207"/>
      <c r="M419" s="205"/>
      <c r="N419" s="205"/>
      <c r="O419" s="207"/>
      <c r="P419" s="207"/>
      <c r="Q419" s="207"/>
      <c r="R419" s="207"/>
      <c r="S419" s="156"/>
    </row>
    <row r="420" spans="1:19" ht="16.5" customHeight="1">
      <c r="A420" s="156"/>
      <c r="B420" s="156"/>
      <c r="C420" s="156"/>
      <c r="D420" s="156"/>
      <c r="E420" s="329"/>
      <c r="F420" s="205"/>
      <c r="G420" s="206"/>
      <c r="H420" s="206"/>
      <c r="I420" s="206"/>
      <c r="J420" s="207"/>
      <c r="K420" s="207"/>
      <c r="L420" s="207"/>
      <c r="M420" s="205"/>
      <c r="N420" s="205"/>
      <c r="O420" s="207"/>
      <c r="P420" s="207"/>
      <c r="Q420" s="207"/>
      <c r="R420" s="207"/>
      <c r="S420" s="156"/>
    </row>
    <row r="421" spans="1:19" ht="16.5" customHeight="1">
      <c r="A421" s="156"/>
      <c r="B421" s="156"/>
      <c r="C421" s="156"/>
      <c r="D421" s="156"/>
      <c r="E421" s="329"/>
      <c r="F421" s="205"/>
      <c r="G421" s="206"/>
      <c r="H421" s="206"/>
      <c r="I421" s="206"/>
      <c r="J421" s="207"/>
      <c r="K421" s="207"/>
      <c r="L421" s="207"/>
      <c r="M421" s="205"/>
      <c r="N421" s="205"/>
      <c r="O421" s="207"/>
      <c r="P421" s="207"/>
      <c r="Q421" s="207"/>
      <c r="R421" s="207"/>
      <c r="S421" s="156"/>
    </row>
    <row r="422" spans="1:19" ht="16.5" customHeight="1">
      <c r="A422" s="156"/>
      <c r="B422" s="156"/>
      <c r="C422" s="156"/>
      <c r="D422" s="156"/>
      <c r="E422" s="329"/>
      <c r="F422" s="205"/>
      <c r="G422" s="206"/>
      <c r="H422" s="206"/>
      <c r="I422" s="206"/>
      <c r="J422" s="207"/>
      <c r="K422" s="207"/>
      <c r="L422" s="207"/>
      <c r="M422" s="205"/>
      <c r="N422" s="205"/>
      <c r="O422" s="207"/>
      <c r="P422" s="207"/>
      <c r="Q422" s="207"/>
      <c r="R422" s="207"/>
      <c r="S422" s="156"/>
    </row>
    <row r="423" spans="1:19" ht="16.5" customHeight="1">
      <c r="A423" s="156"/>
      <c r="B423" s="156"/>
      <c r="C423" s="156"/>
      <c r="D423" s="156"/>
      <c r="E423" s="329"/>
      <c r="F423" s="205"/>
      <c r="G423" s="206"/>
      <c r="H423" s="206"/>
      <c r="I423" s="206"/>
      <c r="J423" s="207"/>
      <c r="K423" s="207"/>
      <c r="L423" s="207"/>
      <c r="M423" s="205"/>
      <c r="N423" s="205"/>
      <c r="O423" s="207"/>
      <c r="P423" s="207"/>
      <c r="Q423" s="207"/>
      <c r="R423" s="207"/>
      <c r="S423" s="156"/>
    </row>
    <row r="424" spans="1:19" ht="16.5" customHeight="1">
      <c r="A424" s="156"/>
      <c r="B424" s="156"/>
      <c r="C424" s="156"/>
      <c r="D424" s="156"/>
      <c r="E424" s="329"/>
      <c r="F424" s="205"/>
      <c r="G424" s="206"/>
      <c r="H424" s="206"/>
      <c r="I424" s="206"/>
      <c r="J424" s="207"/>
      <c r="K424" s="207"/>
      <c r="L424" s="207"/>
      <c r="M424" s="205"/>
      <c r="N424" s="205"/>
      <c r="O424" s="207"/>
      <c r="P424" s="207"/>
      <c r="Q424" s="207"/>
      <c r="R424" s="207"/>
      <c r="S424" s="156"/>
    </row>
    <row r="425" spans="1:19" ht="16.5" customHeight="1">
      <c r="A425" s="156"/>
      <c r="B425" s="156"/>
      <c r="C425" s="156"/>
      <c r="D425" s="156"/>
      <c r="E425" s="329"/>
      <c r="F425" s="205"/>
      <c r="G425" s="206"/>
      <c r="H425" s="206"/>
      <c r="I425" s="206"/>
      <c r="J425" s="207"/>
      <c r="K425" s="207"/>
      <c r="L425" s="207"/>
      <c r="M425" s="205"/>
      <c r="N425" s="205"/>
      <c r="O425" s="207"/>
      <c r="P425" s="207"/>
      <c r="Q425" s="207"/>
      <c r="R425" s="207"/>
      <c r="S425" s="156"/>
    </row>
    <row r="426" spans="1:19" ht="16.5" customHeight="1">
      <c r="A426" s="156"/>
      <c r="B426" s="156"/>
      <c r="C426" s="156"/>
      <c r="D426" s="156"/>
      <c r="E426" s="329"/>
      <c r="F426" s="205"/>
      <c r="G426" s="206"/>
      <c r="H426" s="206"/>
      <c r="I426" s="206"/>
      <c r="J426" s="207"/>
      <c r="K426" s="207"/>
      <c r="L426" s="207"/>
      <c r="M426" s="205"/>
      <c r="N426" s="205"/>
      <c r="O426" s="207"/>
      <c r="P426" s="207"/>
      <c r="Q426" s="207"/>
      <c r="R426" s="207"/>
      <c r="S426" s="156"/>
    </row>
    <row r="427" spans="1:19" ht="16.5" customHeight="1">
      <c r="A427" s="156"/>
      <c r="B427" s="156"/>
      <c r="C427" s="156"/>
      <c r="D427" s="156"/>
      <c r="E427" s="329"/>
      <c r="F427" s="205"/>
      <c r="G427" s="206"/>
      <c r="H427" s="206"/>
      <c r="I427" s="206"/>
      <c r="J427" s="207"/>
      <c r="K427" s="207"/>
      <c r="L427" s="207"/>
      <c r="M427" s="205"/>
      <c r="N427" s="205"/>
      <c r="O427" s="207"/>
      <c r="P427" s="207"/>
      <c r="Q427" s="207"/>
      <c r="R427" s="207"/>
      <c r="S427" s="156"/>
    </row>
    <row r="428" spans="1:19" ht="16.5" customHeight="1">
      <c r="A428" s="156"/>
      <c r="B428" s="156"/>
      <c r="C428" s="156"/>
      <c r="D428" s="156"/>
      <c r="E428" s="329"/>
      <c r="F428" s="205"/>
      <c r="G428" s="206"/>
      <c r="H428" s="206"/>
      <c r="I428" s="206"/>
      <c r="J428" s="207"/>
      <c r="K428" s="207"/>
      <c r="L428" s="207"/>
      <c r="M428" s="205"/>
      <c r="N428" s="205"/>
      <c r="O428" s="207"/>
      <c r="P428" s="207"/>
      <c r="Q428" s="207"/>
      <c r="R428" s="207"/>
      <c r="S428" s="156"/>
    </row>
    <row r="429" spans="1:19" ht="16.5" customHeight="1">
      <c r="A429" s="156"/>
      <c r="B429" s="156"/>
      <c r="C429" s="156"/>
      <c r="D429" s="156"/>
      <c r="E429" s="329"/>
      <c r="F429" s="205"/>
      <c r="G429" s="206"/>
      <c r="H429" s="206"/>
      <c r="I429" s="206"/>
      <c r="J429" s="207"/>
      <c r="K429" s="207"/>
      <c r="L429" s="207"/>
      <c r="M429" s="205"/>
      <c r="N429" s="205"/>
      <c r="O429" s="207"/>
      <c r="P429" s="207"/>
      <c r="Q429" s="207"/>
      <c r="R429" s="207"/>
      <c r="S429" s="156"/>
    </row>
    <row r="430" spans="1:19" ht="16.5" customHeight="1">
      <c r="A430" s="156"/>
      <c r="B430" s="156"/>
      <c r="C430" s="156"/>
      <c r="D430" s="156"/>
      <c r="E430" s="329"/>
      <c r="F430" s="205"/>
      <c r="G430" s="206"/>
      <c r="H430" s="206"/>
      <c r="I430" s="206"/>
      <c r="J430" s="207"/>
      <c r="K430" s="207"/>
      <c r="L430" s="207"/>
      <c r="M430" s="205"/>
      <c r="N430" s="205"/>
      <c r="O430" s="207"/>
      <c r="P430" s="207"/>
      <c r="Q430" s="207"/>
      <c r="R430" s="207"/>
      <c r="S430" s="156"/>
    </row>
    <row r="431" spans="1:19" ht="16.5" customHeight="1">
      <c r="A431" s="156"/>
      <c r="B431" s="156"/>
      <c r="C431" s="156"/>
      <c r="D431" s="156"/>
      <c r="E431" s="329"/>
      <c r="F431" s="205"/>
      <c r="G431" s="206"/>
      <c r="H431" s="206"/>
      <c r="I431" s="206"/>
      <c r="J431" s="207"/>
      <c r="K431" s="207"/>
      <c r="L431" s="207"/>
      <c r="M431" s="205"/>
      <c r="N431" s="205"/>
      <c r="O431" s="207"/>
      <c r="P431" s="207"/>
      <c r="Q431" s="207"/>
      <c r="R431" s="207"/>
      <c r="S431" s="156"/>
    </row>
    <row r="432" spans="1:19" ht="16.5" customHeight="1">
      <c r="A432" s="156"/>
      <c r="B432" s="156"/>
      <c r="C432" s="156"/>
      <c r="D432" s="156"/>
      <c r="E432" s="329"/>
      <c r="F432" s="205"/>
      <c r="G432" s="206"/>
      <c r="H432" s="206"/>
      <c r="I432" s="206"/>
      <c r="J432" s="207"/>
      <c r="K432" s="207"/>
      <c r="L432" s="207"/>
      <c r="M432" s="205"/>
      <c r="N432" s="205"/>
      <c r="O432" s="207"/>
      <c r="P432" s="207"/>
      <c r="Q432" s="207"/>
      <c r="R432" s="207"/>
      <c r="S432" s="156"/>
    </row>
    <row r="433" spans="1:19" ht="16.5" customHeight="1">
      <c r="A433" s="156"/>
      <c r="B433" s="156"/>
      <c r="C433" s="156"/>
      <c r="D433" s="156"/>
      <c r="E433" s="329"/>
      <c r="F433" s="205"/>
      <c r="G433" s="206"/>
      <c r="H433" s="206"/>
      <c r="I433" s="206"/>
      <c r="J433" s="207"/>
      <c r="K433" s="207"/>
      <c r="L433" s="207"/>
      <c r="M433" s="205"/>
      <c r="N433" s="205"/>
      <c r="O433" s="207"/>
      <c r="P433" s="207"/>
      <c r="Q433" s="207"/>
      <c r="R433" s="207"/>
      <c r="S433" s="156"/>
    </row>
    <row r="434" spans="1:19" ht="16.5" customHeight="1">
      <c r="A434" s="156"/>
      <c r="B434" s="156"/>
      <c r="C434" s="156"/>
      <c r="D434" s="156"/>
      <c r="E434" s="329"/>
      <c r="F434" s="205"/>
      <c r="G434" s="206"/>
      <c r="H434" s="206"/>
      <c r="I434" s="206"/>
      <c r="J434" s="207"/>
      <c r="K434" s="207"/>
      <c r="L434" s="207"/>
      <c r="M434" s="205"/>
      <c r="N434" s="205"/>
      <c r="O434" s="207"/>
      <c r="P434" s="207"/>
      <c r="Q434" s="207"/>
      <c r="R434" s="207"/>
      <c r="S434" s="156"/>
    </row>
    <row r="435" spans="1:19" ht="16.5" customHeight="1">
      <c r="A435" s="156"/>
      <c r="B435" s="156"/>
      <c r="C435" s="156"/>
      <c r="D435" s="156"/>
      <c r="E435" s="329"/>
      <c r="F435" s="205"/>
      <c r="G435" s="206"/>
      <c r="H435" s="206"/>
      <c r="I435" s="206"/>
      <c r="J435" s="207"/>
      <c r="K435" s="207"/>
      <c r="L435" s="207"/>
      <c r="M435" s="205"/>
      <c r="N435" s="205"/>
      <c r="O435" s="207"/>
      <c r="P435" s="207"/>
      <c r="Q435" s="207"/>
      <c r="R435" s="207"/>
      <c r="S435" s="156"/>
    </row>
    <row r="436" spans="1:19" ht="16.5" customHeight="1">
      <c r="A436" s="156"/>
      <c r="B436" s="156"/>
      <c r="C436" s="156"/>
      <c r="D436" s="156"/>
      <c r="E436" s="329"/>
      <c r="F436" s="205"/>
      <c r="G436" s="206"/>
      <c r="H436" s="206"/>
      <c r="I436" s="206"/>
      <c r="J436" s="207"/>
      <c r="K436" s="207"/>
      <c r="L436" s="207"/>
      <c r="M436" s="205"/>
      <c r="N436" s="205"/>
      <c r="O436" s="207"/>
      <c r="P436" s="207"/>
      <c r="Q436" s="207"/>
      <c r="R436" s="207"/>
      <c r="S436" s="156"/>
    </row>
    <row r="437" spans="1:19" ht="16.5" customHeight="1">
      <c r="A437" s="156"/>
      <c r="B437" s="156"/>
      <c r="C437" s="156"/>
      <c r="D437" s="156"/>
      <c r="E437" s="329"/>
      <c r="F437" s="205"/>
      <c r="G437" s="206"/>
      <c r="H437" s="206"/>
      <c r="I437" s="206"/>
      <c r="J437" s="207"/>
      <c r="K437" s="207"/>
      <c r="L437" s="207"/>
      <c r="M437" s="205"/>
      <c r="N437" s="205"/>
      <c r="O437" s="207"/>
      <c r="P437" s="207"/>
      <c r="Q437" s="207"/>
      <c r="R437" s="207"/>
      <c r="S437" s="156"/>
    </row>
    <row r="438" spans="1:19" ht="16.5" customHeight="1">
      <c r="A438" s="156"/>
      <c r="B438" s="156"/>
      <c r="C438" s="156"/>
      <c r="D438" s="156"/>
      <c r="E438" s="329"/>
      <c r="F438" s="205"/>
      <c r="G438" s="206"/>
      <c r="H438" s="206"/>
      <c r="I438" s="206"/>
      <c r="J438" s="207"/>
      <c r="K438" s="207"/>
      <c r="L438" s="207"/>
      <c r="M438" s="205"/>
      <c r="N438" s="205"/>
      <c r="O438" s="207"/>
      <c r="P438" s="207"/>
      <c r="Q438" s="207"/>
      <c r="R438" s="207"/>
      <c r="S438" s="156"/>
    </row>
    <row r="439" spans="1:19" ht="16.5" customHeight="1">
      <c r="A439" s="156"/>
      <c r="B439" s="156"/>
      <c r="C439" s="156"/>
      <c r="D439" s="156"/>
      <c r="E439" s="329"/>
      <c r="F439" s="205"/>
      <c r="G439" s="206"/>
      <c r="H439" s="206"/>
      <c r="I439" s="206"/>
      <c r="J439" s="207"/>
      <c r="K439" s="207"/>
      <c r="L439" s="207"/>
      <c r="M439" s="205"/>
      <c r="N439" s="205"/>
      <c r="O439" s="207"/>
      <c r="P439" s="207"/>
      <c r="Q439" s="207"/>
      <c r="R439" s="207"/>
      <c r="S439" s="156"/>
    </row>
    <row r="440" spans="1:19" ht="16.5" customHeight="1">
      <c r="A440" s="156"/>
      <c r="B440" s="156"/>
      <c r="C440" s="156"/>
      <c r="D440" s="156"/>
      <c r="E440" s="329"/>
      <c r="F440" s="205"/>
      <c r="G440" s="206"/>
      <c r="H440" s="206"/>
      <c r="I440" s="206"/>
      <c r="J440" s="207"/>
      <c r="K440" s="207"/>
      <c r="L440" s="207"/>
      <c r="M440" s="205"/>
      <c r="N440" s="205"/>
      <c r="O440" s="207"/>
      <c r="P440" s="207"/>
      <c r="Q440" s="207"/>
      <c r="R440" s="207"/>
      <c r="S440" s="156"/>
    </row>
    <row r="441" spans="1:19" ht="16.5" customHeight="1">
      <c r="A441" s="156"/>
      <c r="B441" s="156"/>
      <c r="C441" s="156"/>
      <c r="D441" s="156"/>
      <c r="E441" s="329"/>
      <c r="F441" s="205"/>
      <c r="G441" s="206"/>
      <c r="H441" s="206"/>
      <c r="I441" s="206"/>
      <c r="J441" s="207"/>
      <c r="K441" s="207"/>
      <c r="L441" s="207"/>
      <c r="M441" s="205"/>
      <c r="N441" s="205"/>
      <c r="O441" s="207"/>
      <c r="P441" s="207"/>
      <c r="Q441" s="207"/>
      <c r="R441" s="207"/>
      <c r="S441" s="156"/>
    </row>
    <row r="442" spans="1:19" ht="16.5" customHeight="1">
      <c r="A442" s="156"/>
      <c r="B442" s="156"/>
      <c r="C442" s="156"/>
      <c r="D442" s="156"/>
      <c r="E442" s="329"/>
      <c r="F442" s="205"/>
      <c r="G442" s="206"/>
      <c r="H442" s="206"/>
      <c r="I442" s="206"/>
      <c r="J442" s="207"/>
      <c r="K442" s="207"/>
      <c r="L442" s="207"/>
      <c r="M442" s="205"/>
      <c r="N442" s="205"/>
      <c r="O442" s="207"/>
      <c r="P442" s="207"/>
      <c r="Q442" s="207"/>
      <c r="R442" s="207"/>
      <c r="S442" s="156"/>
    </row>
    <row r="443" spans="1:19" ht="16.5" customHeight="1">
      <c r="A443" s="156"/>
      <c r="B443" s="156"/>
      <c r="C443" s="156"/>
      <c r="D443" s="156"/>
      <c r="E443" s="329"/>
      <c r="F443" s="205"/>
      <c r="G443" s="434"/>
      <c r="H443" s="434"/>
      <c r="I443" s="206"/>
      <c r="J443" s="207"/>
      <c r="K443" s="207"/>
      <c r="L443" s="207"/>
      <c r="M443" s="205"/>
      <c r="N443" s="205"/>
      <c r="O443" s="207"/>
      <c r="P443" s="207"/>
      <c r="Q443" s="207"/>
      <c r="R443" s="207"/>
      <c r="S443" s="156"/>
    </row>
    <row r="444" spans="1:19" ht="16.5" customHeight="1">
      <c r="A444" s="156"/>
      <c r="B444" s="156"/>
      <c r="C444" s="156"/>
      <c r="D444" s="156"/>
      <c r="E444" s="329"/>
      <c r="F444" s="205"/>
      <c r="G444" s="434"/>
      <c r="H444" s="434"/>
      <c r="I444" s="206"/>
      <c r="J444" s="207"/>
      <c r="K444" s="207"/>
      <c r="L444" s="207"/>
      <c r="M444" s="205"/>
      <c r="N444" s="205"/>
      <c r="O444" s="207"/>
      <c r="P444" s="207"/>
      <c r="Q444" s="207"/>
      <c r="R444" s="207"/>
      <c r="S444" s="156"/>
    </row>
    <row r="445" spans="1:19" ht="16.5" customHeight="1">
      <c r="A445" s="156"/>
      <c r="B445" s="156"/>
      <c r="C445" s="156"/>
      <c r="D445" s="156"/>
      <c r="E445" s="329"/>
      <c r="F445" s="205"/>
      <c r="G445" s="434"/>
      <c r="H445" s="434"/>
      <c r="I445" s="206"/>
      <c r="J445" s="207"/>
      <c r="K445" s="207"/>
      <c r="L445" s="207"/>
      <c r="M445" s="205"/>
      <c r="N445" s="205"/>
      <c r="O445" s="207"/>
      <c r="P445" s="207"/>
      <c r="Q445" s="207"/>
      <c r="R445" s="207"/>
      <c r="S445" s="156"/>
    </row>
    <row r="446" spans="1:19" ht="16.5" customHeight="1">
      <c r="A446" s="156"/>
      <c r="B446" s="156"/>
      <c r="C446" s="156"/>
      <c r="D446" s="156"/>
      <c r="E446" s="329"/>
      <c r="F446" s="205"/>
      <c r="G446" s="434"/>
      <c r="H446" s="434"/>
      <c r="I446" s="206"/>
      <c r="J446" s="207"/>
      <c r="K446" s="207"/>
      <c r="L446" s="207"/>
      <c r="M446" s="205"/>
      <c r="N446" s="205"/>
      <c r="O446" s="207"/>
      <c r="P446" s="207"/>
      <c r="Q446" s="207"/>
      <c r="R446" s="207"/>
      <c r="S446" s="156"/>
    </row>
    <row r="447" spans="1:19" ht="16.5" customHeight="1">
      <c r="A447" s="156"/>
      <c r="B447" s="156"/>
      <c r="C447" s="156"/>
      <c r="D447" s="156"/>
      <c r="E447" s="329"/>
      <c r="F447" s="205"/>
      <c r="G447" s="434"/>
      <c r="H447" s="434"/>
      <c r="I447" s="206"/>
      <c r="J447" s="207"/>
      <c r="K447" s="207"/>
      <c r="L447" s="207"/>
      <c r="M447" s="205"/>
      <c r="N447" s="205"/>
      <c r="O447" s="207"/>
      <c r="P447" s="207"/>
      <c r="Q447" s="207"/>
      <c r="R447" s="207"/>
      <c r="S447" s="156"/>
    </row>
    <row r="448" spans="1:19" ht="16.5" customHeight="1">
      <c r="A448" s="156"/>
      <c r="B448" s="156"/>
      <c r="C448" s="156"/>
      <c r="D448" s="156"/>
      <c r="E448" s="329"/>
      <c r="F448" s="205"/>
      <c r="G448" s="434"/>
      <c r="H448" s="434"/>
      <c r="I448" s="206"/>
      <c r="J448" s="207"/>
      <c r="K448" s="207"/>
      <c r="L448" s="207"/>
      <c r="M448" s="205"/>
      <c r="N448" s="205"/>
      <c r="O448" s="207"/>
      <c r="P448" s="207"/>
      <c r="Q448" s="207"/>
      <c r="R448" s="207"/>
      <c r="S448" s="156"/>
    </row>
    <row r="449" spans="1:19" ht="16.5" customHeight="1">
      <c r="A449" s="156"/>
      <c r="B449" s="156"/>
      <c r="C449" s="156"/>
      <c r="D449" s="156"/>
      <c r="E449" s="329"/>
      <c r="F449" s="205"/>
      <c r="G449" s="434"/>
      <c r="H449" s="434"/>
      <c r="I449" s="206"/>
      <c r="J449" s="207"/>
      <c r="K449" s="207"/>
      <c r="L449" s="207"/>
      <c r="M449" s="205"/>
      <c r="N449" s="205"/>
      <c r="O449" s="207"/>
      <c r="P449" s="207"/>
      <c r="Q449" s="207"/>
      <c r="R449" s="207"/>
      <c r="S449" s="156"/>
    </row>
    <row r="450" spans="1:19" ht="16.5" customHeight="1">
      <c r="A450" s="156"/>
      <c r="B450" s="156"/>
      <c r="C450" s="156"/>
      <c r="D450" s="156"/>
      <c r="E450" s="329"/>
      <c r="F450" s="205"/>
      <c r="G450" s="434"/>
      <c r="H450" s="434"/>
      <c r="I450" s="206"/>
      <c r="J450" s="207"/>
      <c r="K450" s="207"/>
      <c r="L450" s="207"/>
      <c r="M450" s="205"/>
      <c r="N450" s="205"/>
      <c r="O450" s="207"/>
      <c r="P450" s="207"/>
      <c r="Q450" s="207"/>
      <c r="R450" s="207"/>
      <c r="S450" s="156"/>
    </row>
    <row r="451" spans="1:19" ht="16.5" customHeight="1">
      <c r="A451" s="156"/>
      <c r="B451" s="156"/>
      <c r="C451" s="156"/>
      <c r="D451" s="156"/>
      <c r="E451" s="329"/>
      <c r="F451" s="205"/>
      <c r="G451" s="434"/>
      <c r="H451" s="434"/>
      <c r="I451" s="206"/>
      <c r="J451" s="207"/>
      <c r="K451" s="207"/>
      <c r="L451" s="207"/>
      <c r="M451" s="205"/>
      <c r="N451" s="205"/>
      <c r="O451" s="207"/>
      <c r="P451" s="207"/>
      <c r="Q451" s="207"/>
      <c r="R451" s="207"/>
      <c r="S451" s="156"/>
    </row>
    <row r="452" spans="1:19" ht="16.5" customHeight="1">
      <c r="A452" s="156"/>
      <c r="B452" s="156"/>
      <c r="C452" s="156"/>
      <c r="D452" s="156"/>
      <c r="E452" s="329"/>
      <c r="F452" s="205"/>
      <c r="G452" s="434"/>
      <c r="H452" s="434"/>
      <c r="I452" s="206"/>
      <c r="J452" s="207"/>
      <c r="K452" s="207"/>
      <c r="L452" s="207"/>
      <c r="M452" s="205"/>
      <c r="N452" s="205"/>
      <c r="O452" s="207"/>
      <c r="P452" s="207"/>
      <c r="Q452" s="207"/>
      <c r="R452" s="207"/>
      <c r="S452" s="156"/>
    </row>
    <row r="453" spans="1:19" ht="16.5" customHeight="1">
      <c r="A453" s="156"/>
      <c r="B453" s="156"/>
      <c r="C453" s="156"/>
      <c r="D453" s="156"/>
      <c r="E453" s="329"/>
      <c r="F453" s="205"/>
      <c r="G453" s="434"/>
      <c r="H453" s="434"/>
      <c r="I453" s="206"/>
      <c r="J453" s="207"/>
      <c r="K453" s="207"/>
      <c r="L453" s="207"/>
      <c r="M453" s="205"/>
      <c r="N453" s="205"/>
      <c r="O453" s="207"/>
      <c r="P453" s="207"/>
      <c r="Q453" s="207"/>
      <c r="R453" s="207"/>
      <c r="S453" s="156"/>
    </row>
    <row r="454" spans="1:19" ht="16.5" customHeight="1">
      <c r="A454" s="156"/>
      <c r="B454" s="156"/>
      <c r="C454" s="156"/>
      <c r="D454" s="156"/>
      <c r="E454" s="329"/>
      <c r="F454" s="205"/>
      <c r="G454" s="434"/>
      <c r="H454" s="434"/>
      <c r="I454" s="206"/>
      <c r="J454" s="207"/>
      <c r="K454" s="207"/>
      <c r="L454" s="207"/>
      <c r="M454" s="205"/>
      <c r="N454" s="205"/>
      <c r="O454" s="207"/>
      <c r="P454" s="207"/>
      <c r="Q454" s="207"/>
      <c r="R454" s="207"/>
      <c r="S454" s="156"/>
    </row>
    <row r="455" spans="1:19" ht="16.5" customHeight="1">
      <c r="A455" s="156"/>
      <c r="B455" s="156"/>
      <c r="C455" s="156"/>
      <c r="D455" s="156"/>
      <c r="E455" s="329"/>
      <c r="F455" s="205"/>
      <c r="G455" s="434"/>
      <c r="H455" s="434"/>
      <c r="I455" s="206"/>
      <c r="J455" s="207"/>
      <c r="K455" s="207"/>
      <c r="L455" s="207"/>
      <c r="M455" s="205"/>
      <c r="N455" s="205"/>
      <c r="O455" s="207"/>
      <c r="P455" s="207"/>
      <c r="Q455" s="207"/>
      <c r="R455" s="207"/>
      <c r="S455" s="156"/>
    </row>
    <row r="456" spans="1:19" ht="16.5" customHeight="1">
      <c r="A456" s="156"/>
      <c r="B456" s="156"/>
      <c r="C456" s="156"/>
      <c r="D456" s="156"/>
      <c r="E456" s="329"/>
      <c r="F456" s="205"/>
      <c r="G456" s="434"/>
      <c r="H456" s="434"/>
      <c r="I456" s="206"/>
      <c r="J456" s="207"/>
      <c r="K456" s="207"/>
      <c r="L456" s="207"/>
      <c r="M456" s="205"/>
      <c r="N456" s="205"/>
      <c r="O456" s="207"/>
      <c r="P456" s="207"/>
      <c r="Q456" s="207"/>
      <c r="R456" s="207"/>
      <c r="S456" s="156"/>
    </row>
    <row r="457" spans="1:19" ht="16.5" customHeight="1">
      <c r="A457" s="156"/>
      <c r="B457" s="156"/>
      <c r="C457" s="156"/>
      <c r="D457" s="156"/>
      <c r="E457" s="329"/>
      <c r="F457" s="205"/>
      <c r="G457" s="434"/>
      <c r="H457" s="434"/>
      <c r="I457" s="206"/>
      <c r="J457" s="207"/>
      <c r="K457" s="207"/>
      <c r="L457" s="207"/>
      <c r="M457" s="205"/>
      <c r="N457" s="205"/>
      <c r="O457" s="207"/>
      <c r="P457" s="207"/>
      <c r="Q457" s="207"/>
      <c r="R457" s="207"/>
      <c r="S457" s="156"/>
    </row>
    <row r="458" spans="1:19" ht="16.5" customHeight="1">
      <c r="A458" s="156"/>
      <c r="B458" s="156"/>
      <c r="C458" s="156"/>
      <c r="D458" s="156"/>
      <c r="E458" s="329"/>
      <c r="F458" s="205"/>
      <c r="G458" s="434"/>
      <c r="H458" s="434"/>
      <c r="I458" s="206"/>
      <c r="J458" s="207"/>
      <c r="K458" s="207"/>
      <c r="L458" s="207"/>
      <c r="M458" s="205"/>
      <c r="N458" s="205"/>
      <c r="O458" s="207"/>
      <c r="P458" s="207"/>
      <c r="Q458" s="207"/>
      <c r="R458" s="207"/>
      <c r="S458" s="156"/>
    </row>
    <row r="459" spans="1:19" ht="16.5" customHeight="1">
      <c r="A459" s="156"/>
      <c r="B459" s="156"/>
      <c r="C459" s="156"/>
      <c r="D459" s="156"/>
      <c r="E459" s="329"/>
      <c r="F459" s="205"/>
      <c r="G459" s="434"/>
      <c r="H459" s="434"/>
      <c r="I459" s="206"/>
      <c r="J459" s="207"/>
      <c r="K459" s="207"/>
      <c r="L459" s="207"/>
      <c r="M459" s="205"/>
      <c r="N459" s="205"/>
      <c r="O459" s="207"/>
      <c r="P459" s="207"/>
      <c r="Q459" s="207"/>
      <c r="R459" s="207"/>
      <c r="S459" s="156"/>
    </row>
    <row r="460" spans="1:19" ht="16.5" customHeight="1">
      <c r="A460" s="156"/>
      <c r="B460" s="156"/>
      <c r="C460" s="156"/>
      <c r="D460" s="156"/>
      <c r="E460" s="329"/>
      <c r="F460" s="205"/>
      <c r="G460" s="434"/>
      <c r="H460" s="434"/>
      <c r="I460" s="206"/>
      <c r="J460" s="207"/>
      <c r="K460" s="207"/>
      <c r="L460" s="207"/>
      <c r="M460" s="205"/>
      <c r="N460" s="205"/>
      <c r="O460" s="207"/>
      <c r="P460" s="207"/>
      <c r="Q460" s="207"/>
      <c r="R460" s="207"/>
      <c r="S460" s="156"/>
    </row>
    <row r="461" spans="1:19" ht="16.5" customHeight="1">
      <c r="A461" s="156"/>
      <c r="B461" s="156"/>
      <c r="C461" s="156"/>
      <c r="D461" s="156"/>
      <c r="E461" s="329"/>
      <c r="F461" s="205"/>
      <c r="G461" s="434"/>
      <c r="H461" s="434"/>
      <c r="I461" s="206"/>
      <c r="J461" s="207"/>
      <c r="K461" s="207"/>
      <c r="L461" s="207"/>
      <c r="M461" s="205"/>
      <c r="N461" s="205"/>
      <c r="O461" s="207"/>
      <c r="P461" s="207"/>
      <c r="Q461" s="207"/>
      <c r="R461" s="207"/>
      <c r="S461" s="156"/>
    </row>
    <row r="462" spans="1:19" ht="16.5" customHeight="1">
      <c r="A462" s="156"/>
      <c r="B462" s="156"/>
      <c r="C462" s="156"/>
      <c r="D462" s="156"/>
      <c r="E462" s="329"/>
      <c r="F462" s="205"/>
      <c r="G462" s="434"/>
      <c r="H462" s="434"/>
      <c r="I462" s="206"/>
      <c r="J462" s="207"/>
      <c r="K462" s="207"/>
      <c r="L462" s="207"/>
      <c r="M462" s="205"/>
      <c r="N462" s="205"/>
      <c r="O462" s="207"/>
      <c r="P462" s="207"/>
      <c r="Q462" s="207"/>
      <c r="R462" s="207"/>
      <c r="S462" s="156"/>
    </row>
    <row r="463" spans="1:19" ht="16.5" customHeight="1">
      <c r="A463" s="156"/>
      <c r="B463" s="156"/>
      <c r="C463" s="156"/>
      <c r="D463" s="156"/>
      <c r="E463" s="329"/>
      <c r="F463" s="205"/>
      <c r="G463" s="434"/>
      <c r="H463" s="434"/>
      <c r="I463" s="206"/>
      <c r="J463" s="207"/>
      <c r="K463" s="207"/>
      <c r="L463" s="207"/>
      <c r="M463" s="205"/>
      <c r="N463" s="205"/>
      <c r="O463" s="207"/>
      <c r="P463" s="207"/>
      <c r="Q463" s="207"/>
      <c r="R463" s="207"/>
      <c r="S463" s="156"/>
    </row>
    <row r="464" spans="1:19" ht="16.5" customHeight="1">
      <c r="A464" s="156"/>
      <c r="B464" s="156"/>
      <c r="C464" s="156"/>
      <c r="D464" s="156"/>
      <c r="E464" s="329"/>
      <c r="F464" s="205"/>
      <c r="G464" s="434"/>
      <c r="H464" s="434"/>
      <c r="I464" s="206"/>
      <c r="J464" s="207"/>
      <c r="K464" s="207"/>
      <c r="L464" s="207"/>
      <c r="M464" s="205"/>
      <c r="N464" s="205"/>
      <c r="O464" s="207"/>
      <c r="P464" s="207"/>
      <c r="Q464" s="207"/>
      <c r="R464" s="207"/>
      <c r="S464" s="156"/>
    </row>
    <row r="465" spans="1:19" ht="16.5" customHeight="1">
      <c r="A465" s="156"/>
      <c r="B465" s="156"/>
      <c r="C465" s="156"/>
      <c r="D465" s="156"/>
      <c r="E465" s="329"/>
      <c r="F465" s="205"/>
      <c r="G465" s="434"/>
      <c r="H465" s="434"/>
      <c r="I465" s="206"/>
      <c r="J465" s="207"/>
      <c r="K465" s="207"/>
      <c r="L465" s="207"/>
      <c r="M465" s="205"/>
      <c r="N465" s="205"/>
      <c r="O465" s="207"/>
      <c r="P465" s="207"/>
      <c r="Q465" s="207"/>
      <c r="R465" s="207"/>
      <c r="S465" s="156"/>
    </row>
    <row r="466" spans="1:19" ht="16.5" customHeight="1">
      <c r="A466" s="156"/>
      <c r="B466" s="156"/>
      <c r="C466" s="156"/>
      <c r="D466" s="156"/>
      <c r="E466" s="329"/>
      <c r="F466" s="205"/>
      <c r="G466" s="434"/>
      <c r="H466" s="434"/>
      <c r="I466" s="206"/>
      <c r="J466" s="207"/>
      <c r="K466" s="207"/>
      <c r="L466" s="207"/>
      <c r="M466" s="205"/>
      <c r="N466" s="205"/>
      <c r="O466" s="207"/>
      <c r="P466" s="207"/>
      <c r="Q466" s="207"/>
      <c r="R466" s="207"/>
      <c r="S466" s="156"/>
    </row>
    <row r="467" spans="1:19" ht="16.5" customHeight="1">
      <c r="A467" s="156"/>
      <c r="B467" s="156"/>
      <c r="C467" s="156"/>
      <c r="D467" s="156"/>
      <c r="E467" s="329"/>
      <c r="F467" s="205"/>
      <c r="G467" s="434"/>
      <c r="H467" s="434"/>
      <c r="I467" s="206"/>
      <c r="J467" s="207"/>
      <c r="K467" s="207"/>
      <c r="L467" s="207"/>
      <c r="M467" s="205"/>
      <c r="N467" s="205"/>
      <c r="O467" s="207"/>
      <c r="P467" s="207"/>
      <c r="Q467" s="207"/>
      <c r="R467" s="207"/>
      <c r="S467" s="156"/>
    </row>
    <row r="468" spans="1:19" ht="16.5" customHeight="1">
      <c r="A468" s="156"/>
      <c r="B468" s="156"/>
      <c r="C468" s="156"/>
      <c r="D468" s="156"/>
      <c r="E468" s="329"/>
      <c r="F468" s="205"/>
      <c r="G468" s="434"/>
      <c r="H468" s="434"/>
      <c r="I468" s="206"/>
      <c r="J468" s="207"/>
      <c r="K468" s="207"/>
      <c r="L468" s="207"/>
      <c r="M468" s="205"/>
      <c r="N468" s="205"/>
      <c r="O468" s="207"/>
      <c r="P468" s="207"/>
      <c r="Q468" s="207"/>
      <c r="R468" s="207"/>
      <c r="S468" s="156"/>
    </row>
    <row r="469" spans="1:19" ht="16.5" customHeight="1">
      <c r="A469" s="156"/>
      <c r="B469" s="156"/>
      <c r="C469" s="156"/>
      <c r="D469" s="156"/>
      <c r="E469" s="329"/>
      <c r="F469" s="205"/>
      <c r="G469" s="434"/>
      <c r="H469" s="434"/>
      <c r="I469" s="206"/>
      <c r="J469" s="207"/>
      <c r="K469" s="207"/>
      <c r="L469" s="207"/>
      <c r="M469" s="205"/>
      <c r="N469" s="205"/>
      <c r="O469" s="207"/>
      <c r="P469" s="207"/>
      <c r="Q469" s="207"/>
      <c r="R469" s="207"/>
      <c r="S469" s="156"/>
    </row>
    <row r="470" spans="1:19" ht="16.5" customHeight="1">
      <c r="A470" s="156"/>
      <c r="B470" s="156"/>
      <c r="C470" s="156"/>
      <c r="D470" s="156"/>
      <c r="E470" s="329"/>
      <c r="F470" s="205"/>
      <c r="G470" s="434"/>
      <c r="H470" s="434"/>
      <c r="I470" s="206"/>
      <c r="J470" s="207"/>
      <c r="K470" s="207"/>
      <c r="L470" s="207"/>
      <c r="M470" s="205"/>
      <c r="N470" s="205"/>
      <c r="O470" s="207"/>
      <c r="P470" s="207"/>
      <c r="Q470" s="207"/>
      <c r="R470" s="207"/>
      <c r="S470" s="156"/>
    </row>
    <row r="471" spans="1:19" ht="16.5" customHeight="1">
      <c r="A471" s="156"/>
      <c r="B471" s="156"/>
      <c r="C471" s="156"/>
      <c r="D471" s="156"/>
      <c r="E471" s="329"/>
      <c r="F471" s="205"/>
      <c r="G471" s="434"/>
      <c r="H471" s="434"/>
      <c r="I471" s="206"/>
      <c r="J471" s="207"/>
      <c r="K471" s="207"/>
      <c r="L471" s="207"/>
      <c r="M471" s="205"/>
      <c r="N471" s="205"/>
      <c r="O471" s="207"/>
      <c r="P471" s="207"/>
      <c r="Q471" s="207"/>
      <c r="R471" s="207"/>
      <c r="S471" s="156"/>
    </row>
    <row r="472" spans="1:19" ht="16.5" customHeight="1">
      <c r="A472" s="156"/>
      <c r="B472" s="156"/>
      <c r="C472" s="156"/>
      <c r="D472" s="156"/>
      <c r="E472" s="329"/>
      <c r="F472" s="205"/>
      <c r="G472" s="434"/>
      <c r="H472" s="434"/>
      <c r="I472" s="206"/>
      <c r="J472" s="207"/>
      <c r="K472" s="207"/>
      <c r="L472" s="207"/>
      <c r="M472" s="205"/>
      <c r="N472" s="205"/>
      <c r="O472" s="207"/>
      <c r="P472" s="207"/>
      <c r="Q472" s="207"/>
      <c r="R472" s="207"/>
      <c r="S472" s="156"/>
    </row>
    <row r="473" spans="1:19" ht="16.5" customHeight="1">
      <c r="A473" s="156"/>
      <c r="B473" s="156"/>
      <c r="C473" s="156"/>
      <c r="D473" s="156"/>
      <c r="E473" s="329"/>
      <c r="F473" s="205"/>
      <c r="G473" s="434"/>
      <c r="H473" s="434"/>
      <c r="I473" s="206"/>
      <c r="J473" s="207"/>
      <c r="K473" s="207"/>
      <c r="L473" s="207"/>
      <c r="M473" s="205"/>
      <c r="N473" s="205"/>
      <c r="O473" s="207"/>
      <c r="P473" s="207"/>
      <c r="Q473" s="207"/>
      <c r="R473" s="207"/>
      <c r="S473" s="156"/>
    </row>
    <row r="474" spans="1:19" ht="16.5" customHeight="1">
      <c r="A474" s="156"/>
      <c r="B474" s="156"/>
      <c r="C474" s="156"/>
      <c r="D474" s="156"/>
      <c r="E474" s="329"/>
      <c r="F474" s="205"/>
      <c r="G474" s="434"/>
      <c r="H474" s="434"/>
      <c r="I474" s="206"/>
      <c r="J474" s="207"/>
      <c r="K474" s="207"/>
      <c r="L474" s="207"/>
      <c r="M474" s="205"/>
      <c r="N474" s="205"/>
      <c r="O474" s="207"/>
      <c r="P474" s="207"/>
      <c r="Q474" s="207"/>
      <c r="R474" s="207"/>
      <c r="S474" s="156"/>
    </row>
    <row r="475" spans="1:19" ht="16.5" customHeight="1">
      <c r="A475" s="156"/>
      <c r="B475" s="156"/>
      <c r="C475" s="156"/>
      <c r="D475" s="156"/>
      <c r="E475" s="329"/>
      <c r="F475" s="205"/>
      <c r="G475" s="434"/>
      <c r="H475" s="434"/>
      <c r="I475" s="206"/>
      <c r="J475" s="207"/>
      <c r="K475" s="207"/>
      <c r="L475" s="207"/>
      <c r="M475" s="205"/>
      <c r="N475" s="205"/>
      <c r="O475" s="207"/>
      <c r="P475" s="207"/>
      <c r="Q475" s="207"/>
      <c r="R475" s="207"/>
      <c r="S475" s="156"/>
    </row>
    <row r="476" spans="1:19" ht="16.5" customHeight="1">
      <c r="A476" s="156"/>
      <c r="B476" s="156"/>
      <c r="C476" s="156"/>
      <c r="D476" s="156"/>
      <c r="E476" s="329"/>
      <c r="F476" s="205"/>
      <c r="G476" s="434"/>
      <c r="H476" s="434"/>
      <c r="I476" s="206"/>
      <c r="J476" s="207"/>
      <c r="K476" s="207"/>
      <c r="L476" s="207"/>
      <c r="M476" s="205"/>
      <c r="N476" s="205"/>
      <c r="O476" s="207"/>
      <c r="P476" s="207"/>
      <c r="Q476" s="207"/>
      <c r="R476" s="207"/>
      <c r="S476" s="156"/>
    </row>
    <row r="477" spans="1:19" ht="16.5" customHeight="1">
      <c r="A477" s="156"/>
      <c r="B477" s="156"/>
      <c r="C477" s="156"/>
      <c r="D477" s="156"/>
      <c r="E477" s="329"/>
      <c r="F477" s="205"/>
      <c r="G477" s="434"/>
      <c r="H477" s="434"/>
      <c r="I477" s="206"/>
      <c r="J477" s="207"/>
      <c r="K477" s="207"/>
      <c r="L477" s="207"/>
      <c r="M477" s="205"/>
      <c r="N477" s="205"/>
      <c r="O477" s="207"/>
      <c r="P477" s="207"/>
      <c r="Q477" s="207"/>
      <c r="R477" s="207"/>
      <c r="S477" s="156"/>
    </row>
    <row r="478" spans="1:19" ht="16.5" customHeight="1">
      <c r="A478" s="156"/>
      <c r="B478" s="156"/>
      <c r="C478" s="156"/>
      <c r="D478" s="156"/>
      <c r="E478" s="329"/>
      <c r="F478" s="205"/>
      <c r="G478" s="434"/>
      <c r="H478" s="434"/>
      <c r="I478" s="206"/>
      <c r="J478" s="207"/>
      <c r="K478" s="207"/>
      <c r="L478" s="207"/>
      <c r="M478" s="205"/>
      <c r="N478" s="205"/>
      <c r="O478" s="207"/>
      <c r="P478" s="207"/>
      <c r="Q478" s="207"/>
      <c r="R478" s="207"/>
      <c r="S478" s="156"/>
    </row>
    <row r="479" spans="1:19" ht="16.5" customHeight="1">
      <c r="A479" s="156"/>
      <c r="B479" s="156"/>
      <c r="C479" s="156"/>
      <c r="D479" s="156"/>
      <c r="E479" s="329"/>
      <c r="F479" s="205"/>
      <c r="G479" s="434"/>
      <c r="H479" s="434"/>
      <c r="I479" s="206"/>
      <c r="J479" s="207"/>
      <c r="K479" s="207"/>
      <c r="L479" s="207"/>
      <c r="M479" s="205"/>
      <c r="N479" s="205"/>
      <c r="O479" s="207"/>
      <c r="P479" s="207"/>
      <c r="Q479" s="207"/>
      <c r="R479" s="207"/>
      <c r="S479" s="156"/>
    </row>
    <row r="480" spans="1:19" ht="16.5" customHeight="1">
      <c r="A480" s="156"/>
      <c r="B480" s="156"/>
      <c r="C480" s="156"/>
      <c r="D480" s="156"/>
      <c r="E480" s="329"/>
      <c r="F480" s="205"/>
      <c r="G480" s="434"/>
      <c r="H480" s="434"/>
      <c r="I480" s="206"/>
      <c r="J480" s="207"/>
      <c r="K480" s="207"/>
      <c r="L480" s="207"/>
      <c r="M480" s="205"/>
      <c r="N480" s="205"/>
      <c r="O480" s="207"/>
      <c r="P480" s="207"/>
      <c r="Q480" s="207"/>
      <c r="R480" s="207"/>
      <c r="S480" s="156"/>
    </row>
    <row r="481" spans="1:19" ht="16.5" customHeight="1">
      <c r="A481" s="156"/>
      <c r="B481" s="156"/>
      <c r="C481" s="156"/>
      <c r="D481" s="156"/>
      <c r="E481" s="329"/>
      <c r="F481" s="205"/>
      <c r="G481" s="434"/>
      <c r="H481" s="434"/>
      <c r="I481" s="206"/>
      <c r="J481" s="207"/>
      <c r="K481" s="207"/>
      <c r="L481" s="207"/>
      <c r="M481" s="205"/>
      <c r="N481" s="205"/>
      <c r="O481" s="207"/>
      <c r="P481" s="207"/>
      <c r="Q481" s="207"/>
      <c r="R481" s="207"/>
      <c r="S481" s="156"/>
    </row>
    <row r="482" spans="1:19" ht="16.5" customHeight="1">
      <c r="A482" s="156"/>
      <c r="B482" s="156"/>
      <c r="C482" s="156"/>
      <c r="D482" s="156"/>
      <c r="E482" s="329"/>
      <c r="F482" s="205"/>
      <c r="G482" s="434"/>
      <c r="H482" s="434"/>
      <c r="I482" s="206"/>
      <c r="J482" s="207"/>
      <c r="K482" s="207"/>
      <c r="L482" s="207"/>
      <c r="M482" s="205"/>
      <c r="N482" s="205"/>
      <c r="O482" s="207"/>
      <c r="P482" s="207"/>
      <c r="Q482" s="207"/>
      <c r="R482" s="207"/>
      <c r="S482" s="156"/>
    </row>
    <row r="483" spans="1:19" ht="16.5" customHeight="1">
      <c r="A483" s="156"/>
      <c r="B483" s="156"/>
      <c r="C483" s="156"/>
      <c r="D483" s="156"/>
      <c r="E483" s="329"/>
      <c r="F483" s="205"/>
      <c r="G483" s="434"/>
      <c r="H483" s="434"/>
      <c r="I483" s="206"/>
      <c r="J483" s="207"/>
      <c r="K483" s="207"/>
      <c r="L483" s="207"/>
      <c r="M483" s="205"/>
      <c r="N483" s="205"/>
      <c r="O483" s="207"/>
      <c r="P483" s="207"/>
      <c r="Q483" s="207"/>
      <c r="R483" s="207"/>
      <c r="S483" s="156"/>
    </row>
    <row r="484" spans="1:19" ht="16.5" customHeight="1">
      <c r="A484" s="156"/>
      <c r="B484" s="156"/>
      <c r="C484" s="156"/>
      <c r="D484" s="156"/>
      <c r="E484" s="329"/>
      <c r="F484" s="205"/>
      <c r="G484" s="434"/>
      <c r="H484" s="434"/>
      <c r="I484" s="206"/>
      <c r="J484" s="207"/>
      <c r="K484" s="207"/>
      <c r="L484" s="207"/>
      <c r="M484" s="205"/>
      <c r="N484" s="205"/>
      <c r="O484" s="207"/>
      <c r="P484" s="207"/>
      <c r="Q484" s="207"/>
      <c r="R484" s="207"/>
      <c r="S484" s="156"/>
    </row>
    <row r="485" spans="1:19" ht="16.5" customHeight="1">
      <c r="A485" s="156"/>
      <c r="B485" s="156"/>
      <c r="C485" s="156"/>
      <c r="D485" s="156"/>
      <c r="E485" s="329"/>
      <c r="F485" s="205"/>
      <c r="G485" s="434"/>
      <c r="H485" s="434"/>
      <c r="I485" s="206"/>
      <c r="J485" s="207"/>
      <c r="K485" s="207"/>
      <c r="L485" s="207"/>
      <c r="M485" s="205"/>
      <c r="N485" s="205"/>
      <c r="O485" s="207"/>
      <c r="P485" s="207"/>
      <c r="Q485" s="207"/>
      <c r="R485" s="207"/>
      <c r="S485" s="156"/>
    </row>
    <row r="486" spans="1:19" ht="16.5" customHeight="1">
      <c r="A486" s="156"/>
      <c r="B486" s="156"/>
      <c r="C486" s="156"/>
      <c r="D486" s="156"/>
      <c r="E486" s="329"/>
      <c r="F486" s="205"/>
      <c r="G486" s="434"/>
      <c r="H486" s="434"/>
      <c r="I486" s="206"/>
      <c r="J486" s="207"/>
      <c r="K486" s="207"/>
      <c r="L486" s="207"/>
      <c r="M486" s="205"/>
      <c r="N486" s="205"/>
      <c r="O486" s="207"/>
      <c r="P486" s="207"/>
      <c r="Q486" s="207"/>
      <c r="R486" s="207"/>
      <c r="S486" s="156"/>
    </row>
    <row r="487" spans="1:19" ht="16.5" customHeight="1">
      <c r="A487" s="156"/>
      <c r="B487" s="156"/>
      <c r="C487" s="156"/>
      <c r="D487" s="156"/>
      <c r="E487" s="329"/>
      <c r="F487" s="205"/>
      <c r="G487" s="434"/>
      <c r="H487" s="434"/>
      <c r="I487" s="206"/>
      <c r="J487" s="207"/>
      <c r="K487" s="207"/>
      <c r="L487" s="207"/>
      <c r="M487" s="205"/>
      <c r="N487" s="205"/>
      <c r="O487" s="207"/>
      <c r="P487" s="207"/>
      <c r="Q487" s="207"/>
      <c r="R487" s="207"/>
      <c r="S487" s="156"/>
    </row>
    <row r="488" spans="1:19" ht="16.5" customHeight="1">
      <c r="A488" s="156"/>
      <c r="B488" s="156"/>
      <c r="C488" s="156"/>
      <c r="D488" s="156"/>
      <c r="E488" s="329"/>
      <c r="F488" s="205"/>
      <c r="G488" s="434"/>
      <c r="H488" s="434"/>
      <c r="I488" s="206"/>
      <c r="J488" s="207"/>
      <c r="K488" s="207"/>
      <c r="L488" s="207"/>
      <c r="M488" s="205"/>
      <c r="N488" s="205"/>
      <c r="O488" s="207"/>
      <c r="P488" s="207"/>
      <c r="Q488" s="207"/>
      <c r="R488" s="207"/>
      <c r="S488" s="156"/>
    </row>
    <row r="489" spans="1:19" ht="16.5" customHeight="1">
      <c r="A489" s="156"/>
      <c r="B489" s="156"/>
      <c r="C489" s="156"/>
      <c r="D489" s="156"/>
      <c r="E489" s="329"/>
      <c r="F489" s="205"/>
      <c r="G489" s="434"/>
      <c r="H489" s="434"/>
      <c r="I489" s="206"/>
      <c r="J489" s="207"/>
      <c r="K489" s="207"/>
      <c r="L489" s="207"/>
      <c r="M489" s="205"/>
      <c r="N489" s="205"/>
      <c r="O489" s="207"/>
      <c r="P489" s="207"/>
      <c r="Q489" s="207"/>
      <c r="R489" s="207"/>
      <c r="S489" s="156"/>
    </row>
    <row r="490" spans="1:19" ht="16.5" customHeight="1">
      <c r="A490" s="156"/>
      <c r="B490" s="156"/>
      <c r="C490" s="156"/>
      <c r="D490" s="156"/>
      <c r="E490" s="329"/>
      <c r="F490" s="205"/>
      <c r="G490" s="434"/>
      <c r="H490" s="434"/>
      <c r="I490" s="206"/>
      <c r="J490" s="207"/>
      <c r="K490" s="207"/>
      <c r="L490" s="207"/>
      <c r="M490" s="205"/>
      <c r="N490" s="205"/>
      <c r="O490" s="207"/>
      <c r="P490" s="207"/>
      <c r="Q490" s="207"/>
      <c r="R490" s="207"/>
      <c r="S490" s="156"/>
    </row>
    <row r="491" spans="1:19" ht="16.5" customHeight="1">
      <c r="A491" s="156"/>
      <c r="B491" s="156"/>
      <c r="C491" s="156"/>
      <c r="D491" s="156"/>
      <c r="E491" s="329"/>
      <c r="F491" s="205"/>
      <c r="G491" s="434"/>
      <c r="H491" s="434"/>
      <c r="I491" s="206"/>
      <c r="J491" s="207"/>
      <c r="K491" s="207"/>
      <c r="L491" s="207"/>
      <c r="M491" s="205"/>
      <c r="N491" s="205"/>
      <c r="O491" s="207"/>
      <c r="P491" s="207"/>
      <c r="Q491" s="207"/>
      <c r="R491" s="207"/>
      <c r="S491" s="156"/>
    </row>
    <row r="492" spans="1:19" ht="16.5" customHeight="1">
      <c r="A492" s="156"/>
      <c r="B492" s="156"/>
      <c r="C492" s="156"/>
      <c r="D492" s="156"/>
      <c r="E492" s="329"/>
      <c r="F492" s="205"/>
      <c r="G492" s="434"/>
      <c r="H492" s="434"/>
      <c r="I492" s="206"/>
      <c r="J492" s="207"/>
      <c r="K492" s="207"/>
      <c r="L492" s="207"/>
      <c r="M492" s="205"/>
      <c r="N492" s="205"/>
      <c r="O492" s="207"/>
      <c r="P492" s="207"/>
      <c r="Q492" s="207"/>
      <c r="R492" s="207"/>
      <c r="S492" s="156"/>
    </row>
    <row r="493" spans="1:19" ht="16.5" customHeight="1">
      <c r="A493" s="156"/>
      <c r="B493" s="156"/>
      <c r="C493" s="156"/>
      <c r="D493" s="156"/>
      <c r="E493" s="329"/>
      <c r="F493" s="205"/>
      <c r="G493" s="434"/>
      <c r="H493" s="434"/>
      <c r="I493" s="206"/>
      <c r="J493" s="207"/>
      <c r="K493" s="207"/>
      <c r="L493" s="207"/>
      <c r="M493" s="205"/>
      <c r="N493" s="205"/>
      <c r="O493" s="207"/>
      <c r="P493" s="207"/>
      <c r="Q493" s="207"/>
      <c r="R493" s="207"/>
      <c r="S493" s="156"/>
    </row>
    <row r="494" spans="1:19" ht="16.5" customHeight="1">
      <c r="A494" s="156"/>
      <c r="B494" s="156"/>
      <c r="C494" s="156"/>
      <c r="D494" s="156"/>
      <c r="E494" s="329"/>
      <c r="F494" s="205"/>
      <c r="G494" s="434"/>
      <c r="H494" s="434"/>
      <c r="I494" s="206"/>
      <c r="J494" s="207"/>
      <c r="K494" s="207"/>
      <c r="L494" s="207"/>
      <c r="M494" s="205"/>
      <c r="N494" s="205"/>
      <c r="O494" s="207"/>
      <c r="P494" s="207"/>
      <c r="Q494" s="207"/>
      <c r="R494" s="207"/>
      <c r="S494" s="156"/>
    </row>
    <row r="495" spans="1:19" ht="16.5" customHeight="1">
      <c r="A495" s="156"/>
      <c r="B495" s="156"/>
      <c r="C495" s="156"/>
      <c r="D495" s="156"/>
      <c r="E495" s="329"/>
      <c r="F495" s="205"/>
      <c r="G495" s="434"/>
      <c r="H495" s="434"/>
      <c r="I495" s="206"/>
      <c r="J495" s="207"/>
      <c r="K495" s="207"/>
      <c r="L495" s="207"/>
      <c r="M495" s="205"/>
      <c r="N495" s="205"/>
      <c r="O495" s="207"/>
      <c r="P495" s="207"/>
      <c r="Q495" s="207"/>
      <c r="R495" s="207"/>
      <c r="S495" s="156"/>
    </row>
    <row r="496" spans="1:19" ht="16.5" customHeight="1">
      <c r="A496" s="156"/>
      <c r="B496" s="156"/>
      <c r="C496" s="156"/>
      <c r="D496" s="156"/>
      <c r="E496" s="329"/>
      <c r="F496" s="205"/>
      <c r="G496" s="434"/>
      <c r="H496" s="434"/>
      <c r="I496" s="206"/>
      <c r="J496" s="207"/>
      <c r="K496" s="207"/>
      <c r="L496" s="207"/>
      <c r="M496" s="205"/>
      <c r="N496" s="205"/>
      <c r="O496" s="207"/>
      <c r="P496" s="207"/>
      <c r="Q496" s="207"/>
      <c r="R496" s="207"/>
      <c r="S496" s="156"/>
    </row>
    <row r="497" spans="1:19" ht="16.5" customHeight="1">
      <c r="A497" s="156"/>
      <c r="B497" s="156"/>
      <c r="C497" s="156"/>
      <c r="D497" s="156"/>
      <c r="E497" s="329"/>
      <c r="F497" s="205"/>
      <c r="G497" s="434"/>
      <c r="H497" s="434"/>
      <c r="I497" s="206"/>
      <c r="J497" s="207"/>
      <c r="K497" s="207"/>
      <c r="L497" s="207"/>
      <c r="M497" s="205"/>
      <c r="N497" s="205"/>
      <c r="O497" s="207"/>
      <c r="P497" s="207"/>
      <c r="Q497" s="207"/>
      <c r="R497" s="207"/>
      <c r="S497" s="156"/>
    </row>
    <row r="498" spans="1:19" ht="16.5" customHeight="1">
      <c r="A498" s="156"/>
      <c r="B498" s="156"/>
      <c r="C498" s="156"/>
      <c r="D498" s="156"/>
      <c r="E498" s="329"/>
      <c r="F498" s="205"/>
      <c r="G498" s="434"/>
      <c r="H498" s="434"/>
      <c r="I498" s="206"/>
      <c r="J498" s="207"/>
      <c r="K498" s="207"/>
      <c r="L498" s="207"/>
      <c r="M498" s="205"/>
      <c r="N498" s="205"/>
      <c r="O498" s="207"/>
      <c r="P498" s="207"/>
      <c r="Q498" s="207"/>
      <c r="R498" s="207"/>
      <c r="S498" s="156"/>
    </row>
    <row r="499" spans="1:19" ht="16.5" customHeight="1">
      <c r="A499" s="156"/>
      <c r="B499" s="156"/>
      <c r="C499" s="156"/>
      <c r="D499" s="156"/>
      <c r="E499" s="329"/>
      <c r="F499" s="205"/>
      <c r="G499" s="434"/>
      <c r="H499" s="434"/>
      <c r="I499" s="206"/>
      <c r="J499" s="207"/>
      <c r="K499" s="207"/>
      <c r="L499" s="207"/>
      <c r="M499" s="205"/>
      <c r="N499" s="205"/>
      <c r="O499" s="207"/>
      <c r="P499" s="207"/>
      <c r="Q499" s="207"/>
      <c r="R499" s="207"/>
      <c r="S499" s="156"/>
    </row>
    <row r="500" spans="1:19" ht="16.5" customHeight="1">
      <c r="A500" s="156"/>
      <c r="B500" s="156"/>
      <c r="C500" s="156"/>
      <c r="D500" s="156"/>
      <c r="E500" s="329"/>
      <c r="F500" s="205"/>
      <c r="G500" s="434"/>
      <c r="H500" s="434"/>
      <c r="I500" s="206"/>
      <c r="J500" s="207"/>
      <c r="K500" s="207"/>
      <c r="L500" s="207"/>
      <c r="M500" s="205"/>
      <c r="N500" s="205"/>
      <c r="O500" s="207"/>
      <c r="P500" s="207"/>
      <c r="Q500" s="207"/>
      <c r="R500" s="207"/>
      <c r="S500" s="156"/>
    </row>
    <row r="501" spans="1:19" ht="16.5" customHeight="1">
      <c r="A501" s="156"/>
      <c r="B501" s="156"/>
      <c r="C501" s="156"/>
      <c r="D501" s="156"/>
      <c r="E501" s="329"/>
      <c r="F501" s="205"/>
      <c r="G501" s="434"/>
      <c r="H501" s="434"/>
      <c r="I501" s="206"/>
      <c r="J501" s="207"/>
      <c r="K501" s="207"/>
      <c r="L501" s="207"/>
      <c r="M501" s="205"/>
      <c r="N501" s="205"/>
      <c r="O501" s="207"/>
      <c r="P501" s="207"/>
      <c r="Q501" s="207"/>
      <c r="R501" s="207"/>
      <c r="S501" s="156"/>
    </row>
    <row r="502" spans="1:19" ht="16.5" customHeight="1">
      <c r="A502" s="156"/>
      <c r="B502" s="156"/>
      <c r="C502" s="156"/>
      <c r="D502" s="156"/>
      <c r="E502" s="329"/>
      <c r="F502" s="205"/>
      <c r="G502" s="434"/>
      <c r="H502" s="434"/>
      <c r="I502" s="206"/>
      <c r="J502" s="207"/>
      <c r="K502" s="207"/>
      <c r="L502" s="207"/>
      <c r="M502" s="205"/>
      <c r="N502" s="205"/>
      <c r="O502" s="207"/>
      <c r="P502" s="207"/>
      <c r="Q502" s="207"/>
      <c r="R502" s="207"/>
      <c r="S502" s="156"/>
    </row>
    <row r="503" spans="1:19" ht="16.5" customHeight="1">
      <c r="A503" s="156"/>
      <c r="B503" s="156"/>
      <c r="C503" s="156"/>
      <c r="D503" s="156"/>
      <c r="E503" s="329"/>
      <c r="F503" s="205"/>
      <c r="G503" s="434"/>
      <c r="H503" s="434"/>
      <c r="I503" s="206"/>
      <c r="J503" s="207"/>
      <c r="K503" s="207"/>
      <c r="L503" s="207"/>
      <c r="M503" s="205"/>
      <c r="N503" s="205"/>
      <c r="O503" s="207"/>
      <c r="P503" s="207"/>
      <c r="Q503" s="207"/>
      <c r="R503" s="207"/>
      <c r="S503" s="156"/>
    </row>
    <row r="504" spans="1:19" ht="16.5" customHeight="1">
      <c r="A504" s="156"/>
      <c r="B504" s="156"/>
      <c r="C504" s="156"/>
      <c r="D504" s="156"/>
      <c r="E504" s="329"/>
      <c r="F504" s="205"/>
      <c r="G504" s="434"/>
      <c r="H504" s="434"/>
      <c r="I504" s="206"/>
      <c r="J504" s="207"/>
      <c r="K504" s="207"/>
      <c r="L504" s="207"/>
      <c r="M504" s="205"/>
      <c r="N504" s="205"/>
      <c r="O504" s="207"/>
      <c r="P504" s="207"/>
      <c r="Q504" s="207"/>
      <c r="R504" s="207"/>
      <c r="S504" s="156"/>
    </row>
    <row r="505" spans="1:19" ht="16.5" customHeight="1">
      <c r="A505" s="156"/>
      <c r="B505" s="156"/>
      <c r="C505" s="156"/>
      <c r="D505" s="156"/>
      <c r="E505" s="329"/>
      <c r="F505" s="205"/>
      <c r="G505" s="434"/>
      <c r="H505" s="434"/>
      <c r="I505" s="206"/>
      <c r="J505" s="207"/>
      <c r="K505" s="207"/>
      <c r="L505" s="207"/>
      <c r="M505" s="205"/>
      <c r="N505" s="205"/>
      <c r="O505" s="207"/>
      <c r="P505" s="207"/>
      <c r="Q505" s="207"/>
      <c r="R505" s="207"/>
      <c r="S505" s="156"/>
    </row>
    <row r="506" spans="1:19" ht="16.5" customHeight="1">
      <c r="A506" s="156"/>
      <c r="B506" s="156"/>
      <c r="C506" s="156"/>
      <c r="D506" s="156"/>
      <c r="E506" s="329"/>
      <c r="F506" s="205"/>
      <c r="G506" s="434"/>
      <c r="H506" s="434"/>
      <c r="I506" s="206"/>
      <c r="J506" s="207"/>
      <c r="K506" s="207"/>
      <c r="L506" s="207"/>
      <c r="M506" s="205"/>
      <c r="N506" s="205"/>
      <c r="O506" s="207"/>
      <c r="P506" s="207"/>
      <c r="Q506" s="207"/>
      <c r="R506" s="207"/>
      <c r="S506" s="156"/>
    </row>
    <row r="507" spans="1:19" ht="16.5" customHeight="1">
      <c r="A507" s="156"/>
      <c r="B507" s="156"/>
      <c r="C507" s="156"/>
      <c r="D507" s="156"/>
      <c r="E507" s="329"/>
      <c r="F507" s="205"/>
      <c r="G507" s="434"/>
      <c r="H507" s="434"/>
      <c r="I507" s="206"/>
      <c r="J507" s="207"/>
      <c r="K507" s="207"/>
      <c r="L507" s="207"/>
      <c r="M507" s="205"/>
      <c r="N507" s="205"/>
      <c r="O507" s="207"/>
      <c r="P507" s="207"/>
      <c r="Q507" s="207"/>
      <c r="R507" s="207"/>
      <c r="S507" s="156"/>
    </row>
    <row r="508" spans="1:19" ht="16.5" customHeight="1">
      <c r="A508" s="156"/>
      <c r="B508" s="156"/>
      <c r="C508" s="156"/>
      <c r="D508" s="156"/>
      <c r="E508" s="329"/>
      <c r="F508" s="205"/>
      <c r="G508" s="434"/>
      <c r="H508" s="434"/>
      <c r="I508" s="206"/>
      <c r="J508" s="207"/>
      <c r="K508" s="207"/>
      <c r="L508" s="207"/>
      <c r="M508" s="205"/>
      <c r="N508" s="205"/>
      <c r="O508" s="207"/>
      <c r="P508" s="207"/>
      <c r="Q508" s="207"/>
      <c r="R508" s="207"/>
      <c r="S508" s="156"/>
    </row>
    <row r="509" spans="1:19" ht="16.5" customHeight="1">
      <c r="A509" s="156"/>
      <c r="B509" s="156"/>
      <c r="C509" s="156"/>
      <c r="D509" s="156"/>
      <c r="E509" s="329"/>
      <c r="F509" s="205"/>
      <c r="G509" s="434"/>
      <c r="H509" s="434"/>
      <c r="I509" s="206"/>
      <c r="J509" s="207"/>
      <c r="K509" s="207"/>
      <c r="L509" s="207"/>
      <c r="M509" s="205"/>
      <c r="N509" s="205"/>
      <c r="O509" s="207"/>
      <c r="P509" s="207"/>
      <c r="Q509" s="207"/>
      <c r="R509" s="207"/>
      <c r="S509" s="156"/>
    </row>
    <row r="510" spans="1:19" ht="16.5" customHeight="1">
      <c r="A510" s="156"/>
      <c r="B510" s="156"/>
      <c r="C510" s="156"/>
      <c r="D510" s="156"/>
      <c r="E510" s="329"/>
      <c r="F510" s="205"/>
      <c r="G510" s="434"/>
      <c r="H510" s="434"/>
      <c r="I510" s="206"/>
      <c r="J510" s="207"/>
      <c r="K510" s="207"/>
      <c r="L510" s="207"/>
      <c r="M510" s="205"/>
      <c r="N510" s="205"/>
      <c r="O510" s="207"/>
      <c r="P510" s="207"/>
      <c r="Q510" s="207"/>
      <c r="R510" s="207"/>
      <c r="S510" s="156"/>
    </row>
    <row r="511" spans="1:19" ht="16.5" customHeight="1">
      <c r="A511" s="156"/>
      <c r="B511" s="156"/>
      <c r="C511" s="156"/>
      <c r="D511" s="156"/>
      <c r="E511" s="329"/>
      <c r="F511" s="205"/>
      <c r="G511" s="434"/>
      <c r="H511" s="434"/>
      <c r="I511" s="206"/>
      <c r="J511" s="207"/>
      <c r="K511" s="207"/>
      <c r="L511" s="207"/>
      <c r="M511" s="205"/>
      <c r="N511" s="205"/>
      <c r="O511" s="207"/>
      <c r="P511" s="207"/>
      <c r="Q511" s="207"/>
      <c r="R511" s="207"/>
      <c r="S511" s="156"/>
    </row>
    <row r="512" spans="1:19" ht="16.5" customHeight="1">
      <c r="A512" s="156"/>
      <c r="B512" s="156"/>
      <c r="C512" s="156"/>
      <c r="D512" s="156"/>
      <c r="E512" s="329"/>
      <c r="F512" s="205"/>
      <c r="G512" s="434"/>
      <c r="H512" s="434"/>
      <c r="I512" s="206"/>
      <c r="J512" s="207"/>
      <c r="K512" s="207"/>
      <c r="L512" s="207"/>
      <c r="M512" s="205"/>
      <c r="N512" s="205"/>
      <c r="O512" s="207"/>
      <c r="P512" s="207"/>
      <c r="Q512" s="207"/>
      <c r="R512" s="207"/>
      <c r="S512" s="156"/>
    </row>
    <row r="513" spans="1:19" ht="16.5" customHeight="1">
      <c r="A513" s="156"/>
      <c r="B513" s="156"/>
      <c r="C513" s="156"/>
      <c r="D513" s="156"/>
      <c r="E513" s="329"/>
      <c r="F513" s="205"/>
      <c r="G513" s="434"/>
      <c r="H513" s="434"/>
      <c r="I513" s="206"/>
      <c r="J513" s="207"/>
      <c r="K513" s="207"/>
      <c r="L513" s="207"/>
      <c r="M513" s="205"/>
      <c r="N513" s="205"/>
      <c r="O513" s="207"/>
      <c r="P513" s="207"/>
      <c r="Q513" s="207"/>
      <c r="R513" s="207"/>
      <c r="S513" s="156"/>
    </row>
    <row r="514" spans="1:19" ht="16.5" customHeight="1">
      <c r="A514" s="156"/>
      <c r="B514" s="156"/>
      <c r="C514" s="156"/>
      <c r="D514" s="156"/>
      <c r="E514" s="329"/>
      <c r="F514" s="205"/>
      <c r="G514" s="434"/>
      <c r="H514" s="434"/>
      <c r="I514" s="206"/>
      <c r="J514" s="207"/>
      <c r="K514" s="207"/>
      <c r="L514" s="207"/>
      <c r="M514" s="205"/>
      <c r="N514" s="205"/>
      <c r="O514" s="207"/>
      <c r="P514" s="207"/>
      <c r="Q514" s="207"/>
      <c r="R514" s="207"/>
      <c r="S514" s="156"/>
    </row>
    <row r="515" spans="1:19" ht="16.5" customHeight="1">
      <c r="A515" s="156"/>
      <c r="B515" s="156"/>
      <c r="C515" s="156"/>
      <c r="D515" s="156"/>
      <c r="E515" s="329"/>
      <c r="F515" s="205"/>
      <c r="G515" s="434"/>
      <c r="H515" s="434"/>
      <c r="I515" s="206"/>
      <c r="J515" s="207"/>
      <c r="K515" s="207"/>
      <c r="L515" s="207"/>
      <c r="M515" s="205"/>
      <c r="N515" s="205"/>
      <c r="O515" s="207"/>
      <c r="P515" s="207"/>
      <c r="Q515" s="207"/>
      <c r="R515" s="207"/>
      <c r="S515" s="156"/>
    </row>
    <row r="516" spans="1:19" ht="16.5" customHeight="1">
      <c r="A516" s="156"/>
      <c r="B516" s="156"/>
      <c r="C516" s="156"/>
      <c r="D516" s="156"/>
      <c r="E516" s="329"/>
      <c r="F516" s="205"/>
      <c r="G516" s="434"/>
      <c r="H516" s="434"/>
      <c r="I516" s="206"/>
      <c r="J516" s="207"/>
      <c r="K516" s="207"/>
      <c r="L516" s="207"/>
      <c r="M516" s="205"/>
      <c r="N516" s="205"/>
      <c r="O516" s="207"/>
      <c r="P516" s="207"/>
      <c r="Q516" s="207"/>
      <c r="R516" s="207"/>
      <c r="S516" s="156"/>
    </row>
    <row r="517" spans="1:19" ht="16.5" customHeight="1">
      <c r="A517" s="156"/>
      <c r="B517" s="156"/>
      <c r="C517" s="156"/>
      <c r="D517" s="156"/>
      <c r="E517" s="329"/>
      <c r="F517" s="205"/>
      <c r="G517" s="434"/>
      <c r="H517" s="434"/>
      <c r="I517" s="206"/>
      <c r="J517" s="207"/>
      <c r="K517" s="207"/>
      <c r="L517" s="207"/>
      <c r="M517" s="205"/>
      <c r="N517" s="205"/>
      <c r="O517" s="207"/>
      <c r="P517" s="207"/>
      <c r="Q517" s="207"/>
      <c r="R517" s="207"/>
      <c r="S517" s="156"/>
    </row>
    <row r="518" spans="1:19" ht="16.5" customHeight="1">
      <c r="A518" s="156"/>
      <c r="B518" s="156"/>
      <c r="C518" s="156"/>
      <c r="D518" s="156"/>
      <c r="E518" s="329"/>
      <c r="F518" s="205"/>
      <c r="G518" s="434"/>
      <c r="H518" s="434"/>
      <c r="I518" s="206"/>
      <c r="J518" s="207"/>
      <c r="K518" s="207"/>
      <c r="L518" s="207"/>
      <c r="M518" s="205"/>
      <c r="N518" s="205"/>
      <c r="O518" s="207"/>
      <c r="P518" s="207"/>
      <c r="Q518" s="207"/>
      <c r="R518" s="207"/>
      <c r="S518" s="156"/>
    </row>
    <row r="519" spans="1:19" ht="16.5" customHeight="1">
      <c r="A519" s="156"/>
      <c r="B519" s="156"/>
      <c r="C519" s="156"/>
      <c r="D519" s="156"/>
      <c r="E519" s="329"/>
      <c r="F519" s="205"/>
      <c r="G519" s="434"/>
      <c r="H519" s="434"/>
      <c r="I519" s="206"/>
      <c r="J519" s="207"/>
      <c r="K519" s="207"/>
      <c r="L519" s="207"/>
      <c r="M519" s="205"/>
      <c r="N519" s="205"/>
      <c r="O519" s="207"/>
      <c r="P519" s="207"/>
      <c r="Q519" s="207"/>
      <c r="R519" s="207"/>
      <c r="S519" s="156"/>
    </row>
    <row r="520" spans="1:19" ht="16.5" customHeight="1">
      <c r="A520" s="156"/>
      <c r="B520" s="156"/>
      <c r="C520" s="156"/>
      <c r="D520" s="156"/>
      <c r="E520" s="329"/>
      <c r="F520" s="205"/>
      <c r="G520" s="434"/>
      <c r="H520" s="434"/>
      <c r="I520" s="206"/>
      <c r="J520" s="207"/>
      <c r="K520" s="207"/>
      <c r="L520" s="207"/>
      <c r="M520" s="205"/>
      <c r="N520" s="205"/>
      <c r="O520" s="207"/>
      <c r="P520" s="207"/>
      <c r="Q520" s="207"/>
      <c r="R520" s="207"/>
      <c r="S520" s="156"/>
    </row>
    <row r="521" spans="1:19" ht="16.5" customHeight="1">
      <c r="A521" s="156"/>
      <c r="B521" s="156"/>
      <c r="C521" s="156"/>
      <c r="D521" s="156"/>
      <c r="E521" s="329"/>
      <c r="F521" s="205"/>
      <c r="G521" s="434"/>
      <c r="H521" s="434"/>
      <c r="I521" s="206"/>
      <c r="J521" s="207"/>
      <c r="K521" s="207"/>
      <c r="L521" s="207"/>
      <c r="M521" s="205"/>
      <c r="N521" s="205"/>
      <c r="O521" s="207"/>
      <c r="P521" s="207"/>
      <c r="Q521" s="207"/>
      <c r="R521" s="207"/>
      <c r="S521" s="156"/>
    </row>
    <row r="522" spans="1:19" ht="16.5" customHeight="1">
      <c r="A522" s="156"/>
      <c r="B522" s="156"/>
      <c r="C522" s="156"/>
      <c r="D522" s="156"/>
      <c r="E522" s="329"/>
      <c r="F522" s="205"/>
      <c r="G522" s="434"/>
      <c r="H522" s="434"/>
      <c r="I522" s="206"/>
      <c r="J522" s="207"/>
      <c r="K522" s="207"/>
      <c r="L522" s="207"/>
      <c r="M522" s="205"/>
      <c r="N522" s="205"/>
      <c r="O522" s="207"/>
      <c r="P522" s="207"/>
      <c r="Q522" s="207"/>
      <c r="R522" s="207"/>
      <c r="S522" s="156"/>
    </row>
    <row r="523" spans="1:19" ht="16.5" customHeight="1">
      <c r="A523" s="156"/>
      <c r="B523" s="156"/>
      <c r="C523" s="156"/>
      <c r="D523" s="156"/>
      <c r="E523" s="329"/>
      <c r="F523" s="205"/>
      <c r="G523" s="434"/>
      <c r="H523" s="434"/>
      <c r="I523" s="206"/>
      <c r="J523" s="207"/>
      <c r="K523" s="207"/>
      <c r="L523" s="207"/>
      <c r="M523" s="205"/>
      <c r="N523" s="205"/>
      <c r="O523" s="207"/>
      <c r="P523" s="207"/>
      <c r="Q523" s="207"/>
      <c r="R523" s="207"/>
      <c r="S523" s="156"/>
    </row>
    <row r="524" spans="1:19" ht="16.5" customHeight="1">
      <c r="A524" s="156"/>
      <c r="B524" s="156"/>
      <c r="C524" s="156"/>
      <c r="D524" s="156"/>
      <c r="E524" s="329"/>
      <c r="F524" s="205"/>
      <c r="G524" s="434"/>
      <c r="H524" s="434"/>
      <c r="I524" s="206"/>
      <c r="J524" s="207"/>
      <c r="K524" s="207"/>
      <c r="L524" s="207"/>
      <c r="M524" s="205"/>
      <c r="N524" s="205"/>
      <c r="O524" s="207"/>
      <c r="P524" s="207"/>
      <c r="Q524" s="207"/>
      <c r="R524" s="207"/>
      <c r="S524" s="156"/>
    </row>
    <row r="525" spans="1:19" ht="16.5" customHeight="1">
      <c r="A525" s="156"/>
      <c r="B525" s="156"/>
      <c r="C525" s="156"/>
      <c r="D525" s="156"/>
      <c r="E525" s="329"/>
      <c r="F525" s="205"/>
      <c r="G525" s="434"/>
      <c r="H525" s="434"/>
      <c r="I525" s="206"/>
      <c r="J525" s="207"/>
      <c r="K525" s="207"/>
      <c r="L525" s="207"/>
      <c r="M525" s="205"/>
      <c r="N525" s="205"/>
      <c r="O525" s="207"/>
      <c r="P525" s="207"/>
      <c r="Q525" s="207"/>
      <c r="R525" s="207"/>
      <c r="S525" s="156"/>
    </row>
    <row r="526" spans="1:19" ht="16.5" customHeight="1">
      <c r="A526" s="156"/>
      <c r="B526" s="156"/>
      <c r="C526" s="156"/>
      <c r="D526" s="156"/>
      <c r="E526" s="329"/>
      <c r="F526" s="205"/>
      <c r="G526" s="434"/>
      <c r="H526" s="434"/>
      <c r="I526" s="206"/>
      <c r="J526" s="207"/>
      <c r="K526" s="207"/>
      <c r="L526" s="207"/>
      <c r="M526" s="205"/>
      <c r="N526" s="205"/>
      <c r="O526" s="207"/>
      <c r="P526" s="207"/>
      <c r="Q526" s="207"/>
      <c r="R526" s="207"/>
      <c r="S526" s="156"/>
    </row>
    <row r="527" spans="1:19" ht="16.5" customHeight="1">
      <c r="A527" s="156"/>
      <c r="B527" s="156"/>
      <c r="C527" s="156"/>
      <c r="D527" s="156"/>
      <c r="E527" s="329"/>
      <c r="F527" s="205"/>
      <c r="G527" s="434"/>
      <c r="H527" s="434"/>
      <c r="I527" s="206"/>
      <c r="J527" s="207"/>
      <c r="K527" s="207"/>
      <c r="L527" s="207"/>
      <c r="M527" s="205"/>
      <c r="N527" s="205"/>
      <c r="O527" s="207"/>
      <c r="P527" s="207"/>
      <c r="Q527" s="207"/>
      <c r="R527" s="207"/>
      <c r="S527" s="156"/>
    </row>
    <row r="528" spans="1:19" ht="16.5" customHeight="1">
      <c r="A528" s="156"/>
      <c r="B528" s="156"/>
      <c r="C528" s="156"/>
      <c r="D528" s="156"/>
      <c r="E528" s="329"/>
      <c r="F528" s="205"/>
      <c r="G528" s="434"/>
      <c r="H528" s="434"/>
      <c r="I528" s="206"/>
      <c r="J528" s="207"/>
      <c r="K528" s="207"/>
      <c r="L528" s="207"/>
      <c r="M528" s="205"/>
      <c r="N528" s="205"/>
      <c r="O528" s="207"/>
      <c r="P528" s="207"/>
      <c r="Q528" s="207"/>
      <c r="R528" s="207"/>
      <c r="S528" s="156"/>
    </row>
    <row r="529" spans="1:19" ht="16.5" customHeight="1">
      <c r="A529" s="156"/>
      <c r="B529" s="156"/>
      <c r="C529" s="156"/>
      <c r="D529" s="156"/>
      <c r="E529" s="329"/>
      <c r="F529" s="205"/>
      <c r="G529" s="434"/>
      <c r="H529" s="434"/>
      <c r="I529" s="206"/>
      <c r="J529" s="207"/>
      <c r="K529" s="207"/>
      <c r="L529" s="207"/>
      <c r="M529" s="205"/>
      <c r="N529" s="205"/>
      <c r="O529" s="207"/>
      <c r="P529" s="207"/>
      <c r="Q529" s="207"/>
      <c r="R529" s="207"/>
      <c r="S529" s="156"/>
    </row>
    <row r="530" spans="1:19" ht="16.5" customHeight="1">
      <c r="A530" s="156"/>
      <c r="B530" s="156"/>
      <c r="C530" s="156"/>
      <c r="D530" s="156"/>
      <c r="E530" s="329"/>
      <c r="F530" s="205"/>
      <c r="G530" s="434"/>
      <c r="H530" s="434"/>
      <c r="I530" s="206"/>
      <c r="J530" s="207"/>
      <c r="K530" s="207"/>
      <c r="L530" s="207"/>
      <c r="M530" s="205"/>
      <c r="N530" s="205"/>
      <c r="O530" s="207"/>
      <c r="P530" s="207"/>
      <c r="Q530" s="207"/>
      <c r="R530" s="207"/>
      <c r="S530" s="156"/>
    </row>
    <row r="531" spans="1:19" ht="16.5" customHeight="1">
      <c r="A531" s="156"/>
      <c r="B531" s="156"/>
      <c r="C531" s="156"/>
      <c r="D531" s="156"/>
      <c r="E531" s="329"/>
      <c r="F531" s="205"/>
      <c r="G531" s="434"/>
      <c r="H531" s="434"/>
      <c r="I531" s="206"/>
      <c r="J531" s="207"/>
      <c r="K531" s="207"/>
      <c r="L531" s="207"/>
      <c r="M531" s="205"/>
      <c r="N531" s="205"/>
      <c r="O531" s="207"/>
      <c r="P531" s="207"/>
      <c r="Q531" s="207"/>
      <c r="R531" s="207"/>
      <c r="S531" s="156"/>
    </row>
    <row r="532" spans="1:19" ht="16.5" customHeight="1">
      <c r="A532" s="156"/>
      <c r="B532" s="156"/>
      <c r="C532" s="156"/>
      <c r="D532" s="156"/>
      <c r="E532" s="329"/>
      <c r="F532" s="205"/>
      <c r="G532" s="434"/>
      <c r="H532" s="434"/>
      <c r="I532" s="206"/>
      <c r="J532" s="207"/>
      <c r="K532" s="207"/>
      <c r="L532" s="207"/>
      <c r="M532" s="205"/>
      <c r="N532" s="205"/>
      <c r="O532" s="207"/>
      <c r="P532" s="207"/>
      <c r="Q532" s="207"/>
      <c r="R532" s="207"/>
      <c r="S532" s="156"/>
    </row>
    <row r="533" spans="1:19" ht="16.5" customHeight="1">
      <c r="A533" s="156"/>
      <c r="B533" s="156"/>
      <c r="C533" s="156"/>
      <c r="D533" s="156"/>
      <c r="E533" s="329"/>
      <c r="F533" s="205"/>
      <c r="G533" s="434"/>
      <c r="H533" s="434"/>
      <c r="I533" s="206"/>
      <c r="J533" s="207"/>
      <c r="K533" s="207"/>
      <c r="L533" s="207"/>
      <c r="M533" s="205"/>
      <c r="N533" s="205"/>
      <c r="O533" s="207"/>
      <c r="P533" s="207"/>
      <c r="Q533" s="207"/>
      <c r="R533" s="207"/>
      <c r="S533" s="156"/>
    </row>
    <row r="534" spans="1:19" ht="16.5" customHeight="1">
      <c r="A534" s="156"/>
      <c r="B534" s="156"/>
      <c r="C534" s="156"/>
      <c r="D534" s="156"/>
      <c r="E534" s="329"/>
      <c r="F534" s="205"/>
      <c r="G534" s="434"/>
      <c r="H534" s="434"/>
      <c r="I534" s="206"/>
      <c r="J534" s="207"/>
      <c r="K534" s="207"/>
      <c r="L534" s="207"/>
      <c r="M534" s="205"/>
      <c r="N534" s="205"/>
      <c r="O534" s="207"/>
      <c r="P534" s="207"/>
      <c r="Q534" s="207"/>
      <c r="R534" s="207"/>
      <c r="S534" s="156"/>
    </row>
    <row r="535" spans="1:19" ht="16.5" customHeight="1">
      <c r="A535" s="156"/>
      <c r="B535" s="156"/>
      <c r="C535" s="156"/>
      <c r="D535" s="156"/>
      <c r="E535" s="329"/>
      <c r="F535" s="205"/>
      <c r="G535" s="434"/>
      <c r="H535" s="434"/>
      <c r="I535" s="206"/>
      <c r="J535" s="207"/>
      <c r="K535" s="207"/>
      <c r="L535" s="207"/>
      <c r="M535" s="205"/>
      <c r="N535" s="205"/>
      <c r="O535" s="207"/>
      <c r="P535" s="207"/>
      <c r="Q535" s="207"/>
      <c r="R535" s="207"/>
      <c r="S535" s="156"/>
    </row>
    <row r="536" spans="1:19" ht="16.5" customHeight="1">
      <c r="A536" s="156"/>
      <c r="B536" s="156"/>
      <c r="C536" s="156"/>
      <c r="D536" s="156"/>
      <c r="E536" s="329"/>
      <c r="F536" s="205"/>
      <c r="G536" s="434"/>
      <c r="H536" s="434"/>
      <c r="I536" s="206"/>
      <c r="J536" s="207"/>
      <c r="K536" s="207"/>
      <c r="L536" s="207"/>
      <c r="M536" s="205"/>
      <c r="N536" s="205"/>
      <c r="O536" s="207"/>
      <c r="P536" s="207"/>
      <c r="Q536" s="207"/>
      <c r="R536" s="207"/>
      <c r="S536" s="156"/>
    </row>
    <row r="537" spans="1:19" ht="16.5" customHeight="1">
      <c r="A537" s="156"/>
      <c r="B537" s="156"/>
      <c r="C537" s="156"/>
      <c r="D537" s="156"/>
      <c r="E537" s="329"/>
      <c r="F537" s="205"/>
      <c r="G537" s="434"/>
      <c r="H537" s="434"/>
      <c r="I537" s="206"/>
      <c r="J537" s="207"/>
      <c r="K537" s="207"/>
      <c r="L537" s="207"/>
      <c r="M537" s="205"/>
      <c r="N537" s="205"/>
      <c r="O537" s="207"/>
      <c r="P537" s="207"/>
      <c r="Q537" s="207"/>
      <c r="R537" s="207"/>
      <c r="S537" s="156"/>
    </row>
    <row r="538" spans="1:19" ht="16.5" customHeight="1">
      <c r="A538" s="156"/>
      <c r="B538" s="156"/>
      <c r="C538" s="156"/>
      <c r="D538" s="156"/>
      <c r="E538" s="329"/>
      <c r="F538" s="205"/>
      <c r="G538" s="434"/>
      <c r="H538" s="434"/>
      <c r="I538" s="206"/>
      <c r="J538" s="207"/>
      <c r="K538" s="207"/>
      <c r="L538" s="207"/>
      <c r="M538" s="205"/>
      <c r="N538" s="205"/>
      <c r="O538" s="207"/>
      <c r="P538" s="207"/>
      <c r="Q538" s="207"/>
      <c r="R538" s="207"/>
      <c r="S538" s="156"/>
    </row>
    <row r="539" spans="1:19" ht="16.5" customHeight="1">
      <c r="A539" s="156"/>
      <c r="B539" s="156"/>
      <c r="C539" s="156"/>
      <c r="D539" s="156"/>
      <c r="E539" s="329"/>
      <c r="F539" s="205"/>
      <c r="G539" s="434"/>
      <c r="H539" s="434"/>
      <c r="I539" s="206"/>
      <c r="J539" s="207"/>
      <c r="K539" s="207"/>
      <c r="L539" s="207"/>
      <c r="M539" s="205"/>
      <c r="N539" s="205"/>
      <c r="O539" s="207"/>
      <c r="P539" s="207"/>
      <c r="Q539" s="207"/>
      <c r="R539" s="207"/>
      <c r="S539" s="156"/>
    </row>
    <row r="540" spans="1:19" ht="16.5" customHeight="1">
      <c r="A540" s="156"/>
      <c r="B540" s="156"/>
      <c r="C540" s="156"/>
      <c r="D540" s="156"/>
      <c r="E540" s="329"/>
      <c r="F540" s="205"/>
      <c r="G540" s="434"/>
      <c r="H540" s="434"/>
      <c r="I540" s="206"/>
      <c r="J540" s="207"/>
      <c r="K540" s="207"/>
      <c r="L540" s="207"/>
      <c r="M540" s="205"/>
      <c r="N540" s="205"/>
      <c r="O540" s="207"/>
      <c r="P540" s="207"/>
      <c r="Q540" s="207"/>
      <c r="R540" s="207"/>
      <c r="S540" s="156"/>
    </row>
    <row r="541" spans="1:19" ht="16.5" customHeight="1">
      <c r="A541" s="156"/>
      <c r="B541" s="156"/>
      <c r="C541" s="156"/>
      <c r="D541" s="156"/>
      <c r="E541" s="329"/>
      <c r="F541" s="205"/>
      <c r="G541" s="434"/>
      <c r="H541" s="434"/>
      <c r="I541" s="206"/>
      <c r="J541" s="207"/>
      <c r="K541" s="207"/>
      <c r="L541" s="207"/>
      <c r="M541" s="205"/>
      <c r="N541" s="205"/>
      <c r="O541" s="207"/>
      <c r="P541" s="207"/>
      <c r="Q541" s="207"/>
      <c r="R541" s="207"/>
      <c r="S541" s="156"/>
    </row>
    <row r="542" spans="1:19" ht="16.5" customHeight="1">
      <c r="A542" s="156"/>
      <c r="B542" s="156"/>
      <c r="C542" s="156"/>
      <c r="D542" s="156"/>
      <c r="E542" s="329"/>
      <c r="F542" s="205"/>
      <c r="G542" s="434"/>
      <c r="H542" s="434"/>
      <c r="I542" s="206"/>
      <c r="J542" s="207"/>
      <c r="K542" s="207"/>
      <c r="L542" s="207"/>
      <c r="M542" s="205"/>
      <c r="N542" s="205"/>
      <c r="O542" s="207"/>
      <c r="P542" s="207"/>
      <c r="Q542" s="207"/>
      <c r="R542" s="207"/>
      <c r="S542" s="156"/>
    </row>
    <row r="543" spans="1:19" ht="16.5" customHeight="1">
      <c r="A543" s="156"/>
      <c r="B543" s="156"/>
      <c r="C543" s="156"/>
      <c r="D543" s="156"/>
      <c r="E543" s="329"/>
      <c r="F543" s="205"/>
      <c r="G543" s="434"/>
      <c r="H543" s="434"/>
      <c r="I543" s="206"/>
      <c r="J543" s="207"/>
      <c r="K543" s="207"/>
      <c r="L543" s="207"/>
      <c r="M543" s="205"/>
      <c r="N543" s="205"/>
      <c r="O543" s="207"/>
      <c r="P543" s="207"/>
      <c r="Q543" s="207"/>
      <c r="R543" s="207"/>
      <c r="S543" s="156"/>
    </row>
    <row r="544" spans="1:19" ht="16.5" customHeight="1">
      <c r="A544" s="156"/>
      <c r="B544" s="156"/>
      <c r="C544" s="156"/>
      <c r="D544" s="156"/>
      <c r="E544" s="329"/>
      <c r="F544" s="205"/>
      <c r="G544" s="434"/>
      <c r="H544" s="434"/>
      <c r="I544" s="206"/>
      <c r="J544" s="207"/>
      <c r="K544" s="207"/>
      <c r="L544" s="207"/>
      <c r="M544" s="205"/>
      <c r="N544" s="205"/>
      <c r="O544" s="207"/>
      <c r="P544" s="207"/>
      <c r="Q544" s="207"/>
      <c r="R544" s="207"/>
      <c r="S544" s="156"/>
    </row>
    <row r="545" spans="1:19" ht="16.5" customHeight="1">
      <c r="A545" s="156"/>
      <c r="B545" s="156"/>
      <c r="C545" s="156"/>
      <c r="D545" s="156"/>
      <c r="E545" s="329"/>
      <c r="F545" s="205"/>
      <c r="G545" s="434"/>
      <c r="H545" s="434"/>
      <c r="I545" s="206"/>
      <c r="J545" s="207"/>
      <c r="K545" s="207"/>
      <c r="L545" s="207"/>
      <c r="M545" s="205"/>
      <c r="N545" s="205"/>
      <c r="O545" s="207"/>
      <c r="P545" s="207"/>
      <c r="Q545" s="207"/>
      <c r="R545" s="207"/>
      <c r="S545" s="156"/>
    </row>
    <row r="546" spans="1:19" ht="16.5" customHeight="1">
      <c r="A546" s="156"/>
      <c r="B546" s="156"/>
      <c r="C546" s="156"/>
      <c r="D546" s="156"/>
      <c r="E546" s="329"/>
      <c r="F546" s="205"/>
      <c r="G546" s="434"/>
      <c r="H546" s="434"/>
      <c r="I546" s="206"/>
      <c r="J546" s="207"/>
      <c r="K546" s="207"/>
      <c r="L546" s="207"/>
      <c r="M546" s="205"/>
      <c r="N546" s="205"/>
      <c r="O546" s="207"/>
      <c r="P546" s="207"/>
      <c r="Q546" s="207"/>
      <c r="R546" s="207"/>
      <c r="S546" s="156"/>
    </row>
    <row r="547" spans="1:19" ht="16.5" customHeight="1">
      <c r="A547" s="156"/>
      <c r="B547" s="156"/>
      <c r="C547" s="156"/>
      <c r="D547" s="156"/>
      <c r="E547" s="329"/>
      <c r="F547" s="205"/>
      <c r="G547" s="434"/>
      <c r="H547" s="434"/>
      <c r="I547" s="206"/>
      <c r="J547" s="207"/>
      <c r="K547" s="207"/>
      <c r="L547" s="207"/>
      <c r="M547" s="205"/>
      <c r="N547" s="205"/>
      <c r="O547" s="207"/>
      <c r="P547" s="207"/>
      <c r="Q547" s="207"/>
      <c r="R547" s="207"/>
      <c r="S547" s="156"/>
    </row>
    <row r="548" spans="1:19" ht="16.5" customHeight="1">
      <c r="A548" s="156"/>
      <c r="B548" s="156"/>
      <c r="C548" s="156"/>
      <c r="D548" s="156"/>
      <c r="E548" s="329"/>
      <c r="F548" s="205"/>
      <c r="G548" s="434"/>
      <c r="H548" s="434"/>
      <c r="I548" s="206"/>
      <c r="J548" s="207"/>
      <c r="K548" s="207"/>
      <c r="L548" s="207"/>
      <c r="M548" s="205"/>
      <c r="N548" s="205"/>
      <c r="O548" s="207"/>
      <c r="P548" s="207"/>
      <c r="Q548" s="207"/>
      <c r="R548" s="207"/>
      <c r="S548" s="156"/>
    </row>
    <row r="549" spans="1:19" ht="16.5" customHeight="1">
      <c r="A549" s="156"/>
      <c r="B549" s="156"/>
      <c r="C549" s="156"/>
      <c r="D549" s="156"/>
      <c r="E549" s="329"/>
      <c r="F549" s="205"/>
      <c r="G549" s="434"/>
      <c r="H549" s="434"/>
      <c r="I549" s="206"/>
      <c r="J549" s="207"/>
      <c r="K549" s="207"/>
      <c r="L549" s="207"/>
      <c r="M549" s="205"/>
      <c r="N549" s="205"/>
      <c r="O549" s="207"/>
      <c r="P549" s="207"/>
      <c r="Q549" s="207"/>
      <c r="R549" s="207"/>
      <c r="S549" s="156"/>
    </row>
    <row r="550" spans="1:19" ht="16.5" customHeight="1">
      <c r="A550" s="156"/>
      <c r="B550" s="156"/>
      <c r="C550" s="156"/>
      <c r="D550" s="156"/>
      <c r="E550" s="329"/>
      <c r="F550" s="205"/>
      <c r="G550" s="434"/>
      <c r="H550" s="434"/>
      <c r="I550" s="206"/>
      <c r="J550" s="207"/>
      <c r="K550" s="207"/>
      <c r="L550" s="207"/>
      <c r="M550" s="205"/>
      <c r="N550" s="205"/>
      <c r="O550" s="207"/>
      <c r="P550" s="207"/>
      <c r="Q550" s="207"/>
      <c r="R550" s="207"/>
      <c r="S550" s="156"/>
    </row>
    <row r="551" spans="1:19" ht="16.5" customHeight="1">
      <c r="A551" s="156"/>
      <c r="B551" s="156"/>
      <c r="C551" s="156"/>
      <c r="D551" s="156"/>
      <c r="E551" s="329"/>
      <c r="F551" s="205"/>
      <c r="G551" s="434"/>
      <c r="H551" s="434"/>
      <c r="I551" s="206"/>
      <c r="J551" s="207"/>
      <c r="K551" s="207"/>
      <c r="L551" s="207"/>
      <c r="M551" s="205"/>
      <c r="N551" s="205"/>
      <c r="O551" s="207"/>
      <c r="P551" s="207"/>
      <c r="Q551" s="207"/>
      <c r="R551" s="207"/>
      <c r="S551" s="156"/>
    </row>
    <row r="552" spans="1:19" ht="16.5" customHeight="1">
      <c r="A552" s="156"/>
      <c r="B552" s="156"/>
      <c r="C552" s="156"/>
      <c r="D552" s="156"/>
      <c r="E552" s="329"/>
      <c r="F552" s="205"/>
      <c r="G552" s="434"/>
      <c r="H552" s="434"/>
      <c r="I552" s="206"/>
      <c r="J552" s="207"/>
      <c r="K552" s="207"/>
      <c r="L552" s="207"/>
      <c r="M552" s="205"/>
      <c r="N552" s="205"/>
      <c r="O552" s="207"/>
      <c r="P552" s="207"/>
      <c r="Q552" s="207"/>
      <c r="R552" s="207"/>
      <c r="S552" s="156"/>
    </row>
    <row r="553" spans="1:19" ht="16.5" customHeight="1">
      <c r="A553" s="156"/>
      <c r="B553" s="156"/>
      <c r="C553" s="156"/>
      <c r="D553" s="156"/>
      <c r="E553" s="329"/>
      <c r="F553" s="205"/>
      <c r="G553" s="434"/>
      <c r="H553" s="434"/>
      <c r="I553" s="206"/>
      <c r="J553" s="207"/>
      <c r="K553" s="207"/>
      <c r="L553" s="207"/>
      <c r="M553" s="205"/>
      <c r="N553" s="205"/>
      <c r="O553" s="207"/>
      <c r="P553" s="207"/>
      <c r="Q553" s="207"/>
      <c r="R553" s="207"/>
      <c r="S553" s="156"/>
    </row>
    <row r="554" spans="1:19" ht="16.5" customHeight="1">
      <c r="A554" s="156"/>
      <c r="B554" s="156"/>
      <c r="C554" s="156"/>
      <c r="D554" s="156"/>
      <c r="E554" s="329"/>
      <c r="F554" s="205"/>
      <c r="G554" s="434"/>
      <c r="H554" s="434"/>
      <c r="I554" s="206"/>
      <c r="J554" s="207"/>
      <c r="K554" s="207"/>
      <c r="L554" s="207"/>
      <c r="M554" s="205"/>
      <c r="N554" s="205"/>
      <c r="O554" s="207"/>
      <c r="P554" s="207"/>
      <c r="Q554" s="207"/>
      <c r="R554" s="207"/>
      <c r="S554" s="156"/>
    </row>
    <row r="555" spans="1:19" ht="16.5" customHeight="1">
      <c r="A555" s="156"/>
      <c r="B555" s="156"/>
      <c r="C555" s="156"/>
      <c r="D555" s="156"/>
      <c r="E555" s="329"/>
      <c r="F555" s="205"/>
      <c r="G555" s="434"/>
      <c r="H555" s="434"/>
      <c r="I555" s="206"/>
      <c r="J555" s="207"/>
      <c r="K555" s="207"/>
      <c r="L555" s="207"/>
      <c r="M555" s="205"/>
      <c r="N555" s="205"/>
      <c r="O555" s="207"/>
      <c r="P555" s="207"/>
      <c r="Q555" s="207"/>
      <c r="R555" s="207"/>
      <c r="S555" s="156"/>
    </row>
    <row r="556" spans="1:19" ht="16.5" customHeight="1">
      <c r="A556" s="156"/>
      <c r="B556" s="156"/>
      <c r="C556" s="156"/>
      <c r="D556" s="156"/>
      <c r="E556" s="329"/>
      <c r="F556" s="205"/>
      <c r="G556" s="434"/>
      <c r="H556" s="434"/>
      <c r="I556" s="206"/>
      <c r="J556" s="207"/>
      <c r="K556" s="207"/>
      <c r="L556" s="207"/>
      <c r="M556" s="205"/>
      <c r="N556" s="205"/>
      <c r="O556" s="207"/>
      <c r="P556" s="207"/>
      <c r="Q556" s="207"/>
      <c r="R556" s="207"/>
      <c r="S556" s="156"/>
    </row>
    <row r="557" spans="1:19" ht="16.5" customHeight="1">
      <c r="A557" s="156"/>
      <c r="B557" s="156"/>
      <c r="C557" s="156"/>
      <c r="D557" s="156"/>
      <c r="E557" s="329"/>
      <c r="F557" s="205"/>
      <c r="G557" s="434"/>
      <c r="H557" s="434"/>
      <c r="I557" s="206"/>
      <c r="J557" s="207"/>
      <c r="K557" s="207"/>
      <c r="L557" s="207"/>
      <c r="M557" s="205"/>
      <c r="N557" s="205"/>
      <c r="O557" s="207"/>
      <c r="P557" s="207"/>
      <c r="Q557" s="207"/>
      <c r="R557" s="207"/>
      <c r="S557" s="156"/>
    </row>
    <row r="558" spans="1:19" ht="16.5" customHeight="1">
      <c r="A558" s="156"/>
      <c r="B558" s="156"/>
      <c r="C558" s="156"/>
      <c r="D558" s="156"/>
      <c r="E558" s="329"/>
      <c r="F558" s="205"/>
      <c r="G558" s="434"/>
      <c r="H558" s="434"/>
      <c r="I558" s="206"/>
      <c r="J558" s="207"/>
      <c r="K558" s="207"/>
      <c r="L558" s="207"/>
      <c r="M558" s="205"/>
      <c r="N558" s="205"/>
      <c r="O558" s="207"/>
      <c r="P558" s="207"/>
      <c r="Q558" s="207"/>
      <c r="R558" s="207"/>
      <c r="S558" s="156"/>
    </row>
    <row r="559" spans="1:19" ht="16.5" customHeight="1">
      <c r="A559" s="156"/>
      <c r="B559" s="156"/>
      <c r="C559" s="156"/>
      <c r="D559" s="156"/>
      <c r="E559" s="329"/>
      <c r="F559" s="205"/>
      <c r="G559" s="434"/>
      <c r="H559" s="434"/>
      <c r="I559" s="206"/>
      <c r="J559" s="207"/>
      <c r="K559" s="207"/>
      <c r="L559" s="207"/>
      <c r="M559" s="205"/>
      <c r="N559" s="205"/>
      <c r="O559" s="207"/>
      <c r="P559" s="207"/>
      <c r="Q559" s="207"/>
      <c r="R559" s="207"/>
      <c r="S559" s="156"/>
    </row>
    <row r="560" spans="1:19" ht="16.5" customHeight="1">
      <c r="A560" s="156"/>
      <c r="B560" s="156"/>
      <c r="C560" s="156"/>
      <c r="D560" s="156"/>
      <c r="E560" s="329"/>
      <c r="F560" s="205"/>
      <c r="G560" s="434"/>
      <c r="H560" s="434"/>
      <c r="I560" s="206"/>
      <c r="J560" s="207"/>
      <c r="K560" s="207"/>
      <c r="L560" s="207"/>
      <c r="M560" s="205"/>
      <c r="N560" s="205"/>
      <c r="O560" s="207"/>
      <c r="P560" s="207"/>
      <c r="Q560" s="207"/>
      <c r="R560" s="207"/>
      <c r="S560" s="156"/>
    </row>
    <row r="561" spans="1:19" ht="16.5" customHeight="1">
      <c r="A561" s="156"/>
      <c r="B561" s="156"/>
      <c r="C561" s="156"/>
      <c r="D561" s="156"/>
      <c r="E561" s="329"/>
      <c r="F561" s="205"/>
      <c r="G561" s="434"/>
      <c r="H561" s="434"/>
      <c r="I561" s="206"/>
      <c r="J561" s="207"/>
      <c r="K561" s="207"/>
      <c r="L561" s="207"/>
      <c r="M561" s="205"/>
      <c r="N561" s="205"/>
      <c r="O561" s="207"/>
      <c r="P561" s="207"/>
      <c r="Q561" s="207"/>
      <c r="R561" s="207"/>
      <c r="S561" s="156"/>
    </row>
    <row r="562" spans="1:19" ht="16.5" customHeight="1">
      <c r="A562" s="156"/>
      <c r="B562" s="156"/>
      <c r="C562" s="156"/>
      <c r="D562" s="156"/>
      <c r="E562" s="329"/>
      <c r="F562" s="205"/>
      <c r="G562" s="434"/>
      <c r="H562" s="434"/>
      <c r="I562" s="206"/>
      <c r="J562" s="207"/>
      <c r="K562" s="207"/>
      <c r="L562" s="207"/>
      <c r="M562" s="205"/>
      <c r="N562" s="205"/>
      <c r="O562" s="207"/>
      <c r="P562" s="207"/>
      <c r="Q562" s="207"/>
      <c r="R562" s="207"/>
      <c r="S562" s="156"/>
    </row>
    <row r="563" spans="1:19" ht="16.5" customHeight="1">
      <c r="A563" s="156"/>
      <c r="B563" s="156"/>
      <c r="C563" s="156"/>
      <c r="D563" s="156"/>
      <c r="E563" s="329"/>
      <c r="F563" s="205"/>
      <c r="G563" s="434"/>
      <c r="H563" s="434"/>
      <c r="I563" s="206"/>
      <c r="J563" s="207"/>
      <c r="K563" s="207"/>
      <c r="L563" s="207"/>
      <c r="M563" s="205"/>
      <c r="N563" s="205"/>
      <c r="O563" s="207"/>
      <c r="P563" s="207"/>
      <c r="Q563" s="207"/>
      <c r="R563" s="207"/>
      <c r="S563" s="156"/>
    </row>
    <row r="564" spans="1:19" ht="16.5" customHeight="1">
      <c r="A564" s="156"/>
      <c r="B564" s="156"/>
      <c r="C564" s="156"/>
      <c r="D564" s="156"/>
      <c r="E564" s="329"/>
      <c r="F564" s="205"/>
      <c r="G564" s="434"/>
      <c r="H564" s="434"/>
      <c r="I564" s="206"/>
      <c r="J564" s="207"/>
      <c r="K564" s="207"/>
      <c r="L564" s="207"/>
      <c r="M564" s="205"/>
      <c r="N564" s="205"/>
      <c r="O564" s="207"/>
      <c r="P564" s="207"/>
      <c r="Q564" s="207"/>
      <c r="R564" s="207"/>
      <c r="S564" s="156"/>
    </row>
    <row r="565" spans="1:19" ht="16.5" customHeight="1">
      <c r="A565" s="156"/>
      <c r="B565" s="156"/>
      <c r="C565" s="156"/>
      <c r="D565" s="156"/>
      <c r="E565" s="329"/>
      <c r="F565" s="205"/>
      <c r="G565" s="434"/>
      <c r="H565" s="434"/>
      <c r="I565" s="206"/>
      <c r="J565" s="207"/>
      <c r="K565" s="207"/>
      <c r="L565" s="207"/>
      <c r="M565" s="205"/>
      <c r="N565" s="205"/>
      <c r="O565" s="207"/>
      <c r="P565" s="207"/>
      <c r="Q565" s="207"/>
      <c r="R565" s="207"/>
      <c r="S565" s="156"/>
    </row>
    <row r="566" spans="1:19" ht="16.5" customHeight="1">
      <c r="A566" s="156"/>
      <c r="B566" s="156"/>
      <c r="C566" s="156"/>
      <c r="D566" s="156"/>
      <c r="E566" s="329"/>
      <c r="F566" s="205"/>
      <c r="G566" s="434"/>
      <c r="H566" s="434"/>
      <c r="I566" s="206"/>
      <c r="J566" s="207"/>
      <c r="K566" s="207"/>
      <c r="L566" s="207"/>
      <c r="M566" s="205"/>
      <c r="N566" s="205"/>
      <c r="O566" s="207"/>
      <c r="P566" s="207"/>
      <c r="Q566" s="207"/>
      <c r="R566" s="207"/>
      <c r="S566" s="156"/>
    </row>
    <row r="567" spans="1:19" ht="16.5" customHeight="1">
      <c r="A567" s="156"/>
      <c r="B567" s="156"/>
      <c r="C567" s="156"/>
      <c r="D567" s="156"/>
      <c r="E567" s="329"/>
      <c r="F567" s="205"/>
      <c r="G567" s="434"/>
      <c r="H567" s="434"/>
      <c r="I567" s="206"/>
      <c r="J567" s="207"/>
      <c r="K567" s="207"/>
      <c r="L567" s="207"/>
      <c r="M567" s="205"/>
      <c r="N567" s="205"/>
      <c r="O567" s="207"/>
      <c r="P567" s="207"/>
      <c r="Q567" s="207"/>
      <c r="R567" s="207"/>
      <c r="S567" s="156"/>
    </row>
    <row r="568" spans="1:19" ht="16.5" customHeight="1">
      <c r="A568" s="156"/>
      <c r="B568" s="156"/>
      <c r="C568" s="156"/>
      <c r="D568" s="156"/>
      <c r="E568" s="329"/>
      <c r="F568" s="205"/>
      <c r="G568" s="434"/>
      <c r="H568" s="434"/>
      <c r="I568" s="206"/>
      <c r="J568" s="207"/>
      <c r="K568" s="207"/>
      <c r="L568" s="207"/>
      <c r="M568" s="205"/>
      <c r="N568" s="205"/>
      <c r="O568" s="207"/>
      <c r="P568" s="207"/>
      <c r="Q568" s="207"/>
      <c r="R568" s="207"/>
      <c r="S568" s="156"/>
    </row>
    <row r="569" spans="1:19" ht="16.5" customHeight="1">
      <c r="A569" s="156"/>
      <c r="B569" s="156"/>
      <c r="C569" s="156"/>
      <c r="D569" s="156"/>
      <c r="E569" s="329"/>
      <c r="F569" s="205"/>
      <c r="G569" s="434"/>
      <c r="H569" s="434"/>
      <c r="I569" s="206"/>
      <c r="J569" s="207"/>
      <c r="K569" s="207"/>
      <c r="L569" s="207"/>
      <c r="M569" s="205"/>
      <c r="N569" s="205"/>
      <c r="O569" s="207"/>
      <c r="P569" s="207"/>
      <c r="Q569" s="207"/>
      <c r="R569" s="207"/>
      <c r="S569" s="156"/>
    </row>
    <row r="570" spans="1:19" ht="16.5" customHeight="1">
      <c r="A570" s="156"/>
      <c r="B570" s="156"/>
      <c r="C570" s="156"/>
      <c r="D570" s="156"/>
      <c r="E570" s="329"/>
      <c r="F570" s="205"/>
      <c r="G570" s="434"/>
      <c r="H570" s="434"/>
      <c r="I570" s="206"/>
      <c r="J570" s="207"/>
      <c r="K570" s="207"/>
      <c r="L570" s="207"/>
      <c r="M570" s="205"/>
      <c r="N570" s="205"/>
      <c r="O570" s="207"/>
      <c r="P570" s="207"/>
      <c r="Q570" s="207"/>
      <c r="R570" s="207"/>
      <c r="S570" s="156"/>
    </row>
    <row r="571" spans="1:19" ht="16.5" customHeight="1">
      <c r="A571" s="156"/>
      <c r="B571" s="156"/>
      <c r="C571" s="156"/>
      <c r="D571" s="156"/>
      <c r="E571" s="329"/>
      <c r="F571" s="205"/>
      <c r="G571" s="434"/>
      <c r="H571" s="434"/>
      <c r="I571" s="206"/>
      <c r="J571" s="207"/>
      <c r="K571" s="207"/>
      <c r="L571" s="207"/>
      <c r="M571" s="205"/>
      <c r="N571" s="205"/>
      <c r="O571" s="207"/>
      <c r="P571" s="207"/>
      <c r="Q571" s="207"/>
      <c r="R571" s="207"/>
      <c r="S571" s="156"/>
    </row>
    <row r="572" spans="1:19" ht="16.5" customHeight="1">
      <c r="A572" s="156"/>
      <c r="B572" s="156"/>
      <c r="C572" s="156"/>
      <c r="D572" s="156"/>
      <c r="E572" s="329"/>
      <c r="F572" s="205"/>
      <c r="G572" s="434"/>
      <c r="H572" s="434"/>
      <c r="I572" s="206"/>
      <c r="J572" s="207"/>
      <c r="K572" s="207"/>
      <c r="L572" s="207"/>
      <c r="M572" s="205"/>
      <c r="N572" s="205"/>
      <c r="O572" s="207"/>
      <c r="P572" s="207"/>
      <c r="Q572" s="207"/>
      <c r="R572" s="207"/>
      <c r="S572" s="156"/>
    </row>
    <row r="573" spans="1:19" ht="16.5" customHeight="1">
      <c r="A573" s="156"/>
      <c r="B573" s="156"/>
      <c r="C573" s="156"/>
      <c r="D573" s="156"/>
      <c r="E573" s="329"/>
      <c r="F573" s="205"/>
      <c r="G573" s="434"/>
      <c r="H573" s="434"/>
      <c r="I573" s="206"/>
      <c r="J573" s="207"/>
      <c r="K573" s="207"/>
      <c r="L573" s="207"/>
      <c r="M573" s="205"/>
      <c r="N573" s="205"/>
      <c r="O573" s="207"/>
      <c r="P573" s="207"/>
      <c r="Q573" s="207"/>
      <c r="R573" s="207"/>
      <c r="S573" s="156"/>
    </row>
    <row r="574" spans="1:19" ht="16.5" customHeight="1">
      <c r="A574" s="156"/>
      <c r="B574" s="156"/>
      <c r="C574" s="156"/>
      <c r="D574" s="156"/>
      <c r="E574" s="329"/>
      <c r="F574" s="205"/>
      <c r="G574" s="434"/>
      <c r="H574" s="434"/>
      <c r="I574" s="206"/>
      <c r="J574" s="207"/>
      <c r="K574" s="207"/>
      <c r="L574" s="207"/>
      <c r="M574" s="205"/>
      <c r="N574" s="205"/>
      <c r="O574" s="207"/>
      <c r="P574" s="207"/>
      <c r="Q574" s="207"/>
      <c r="R574" s="207"/>
      <c r="S574" s="156"/>
    </row>
    <row r="575" spans="1:19" ht="16.5" customHeight="1">
      <c r="A575" s="156"/>
      <c r="B575" s="156"/>
      <c r="C575" s="156"/>
      <c r="D575" s="156"/>
      <c r="E575" s="329"/>
      <c r="F575" s="205"/>
      <c r="G575" s="434"/>
      <c r="H575" s="434"/>
      <c r="I575" s="206"/>
      <c r="J575" s="207"/>
      <c r="K575" s="207"/>
      <c r="L575" s="207"/>
      <c r="M575" s="205"/>
      <c r="N575" s="205"/>
      <c r="O575" s="207"/>
      <c r="P575" s="207"/>
      <c r="Q575" s="207"/>
      <c r="R575" s="207"/>
      <c r="S575" s="156"/>
    </row>
    <row r="576" spans="1:19" ht="16.5" customHeight="1">
      <c r="A576" s="156"/>
      <c r="B576" s="156"/>
      <c r="C576" s="156"/>
      <c r="D576" s="156"/>
      <c r="E576" s="329"/>
      <c r="F576" s="205"/>
      <c r="G576" s="434"/>
      <c r="H576" s="434"/>
      <c r="I576" s="206"/>
      <c r="J576" s="207"/>
      <c r="K576" s="207"/>
      <c r="L576" s="207"/>
      <c r="M576" s="205"/>
      <c r="N576" s="205"/>
      <c r="O576" s="207"/>
      <c r="P576" s="207"/>
      <c r="Q576" s="207"/>
      <c r="R576" s="207"/>
      <c r="S576" s="156"/>
    </row>
    <row r="577" spans="1:19" ht="16.5" customHeight="1">
      <c r="A577" s="156"/>
      <c r="B577" s="156"/>
      <c r="C577" s="156"/>
      <c r="D577" s="156"/>
      <c r="E577" s="329"/>
      <c r="F577" s="205"/>
      <c r="G577" s="434"/>
      <c r="H577" s="434"/>
      <c r="I577" s="206"/>
      <c r="J577" s="207"/>
      <c r="K577" s="207"/>
      <c r="L577" s="207"/>
      <c r="M577" s="205"/>
      <c r="N577" s="205"/>
      <c r="O577" s="207"/>
      <c r="P577" s="207"/>
      <c r="Q577" s="207"/>
      <c r="R577" s="207"/>
      <c r="S577" s="156"/>
    </row>
    <row r="578" spans="1:19" ht="16.5" customHeight="1">
      <c r="A578" s="156"/>
      <c r="B578" s="156"/>
      <c r="C578" s="156"/>
      <c r="D578" s="156"/>
      <c r="E578" s="329"/>
      <c r="F578" s="205"/>
      <c r="G578" s="434"/>
      <c r="H578" s="434"/>
      <c r="I578" s="206"/>
      <c r="J578" s="207"/>
      <c r="K578" s="207"/>
      <c r="L578" s="207"/>
      <c r="M578" s="205"/>
      <c r="N578" s="205"/>
      <c r="O578" s="207"/>
      <c r="P578" s="207"/>
      <c r="Q578" s="207"/>
      <c r="R578" s="207"/>
      <c r="S578" s="156"/>
    </row>
    <row r="579" spans="1:19" ht="16.5" customHeight="1">
      <c r="A579" s="156"/>
      <c r="B579" s="156"/>
      <c r="C579" s="156"/>
      <c r="D579" s="156"/>
      <c r="E579" s="329"/>
      <c r="F579" s="205"/>
      <c r="G579" s="434"/>
      <c r="H579" s="434"/>
      <c r="I579" s="206"/>
      <c r="J579" s="207"/>
      <c r="K579" s="207"/>
      <c r="L579" s="207"/>
      <c r="M579" s="205"/>
      <c r="N579" s="205"/>
      <c r="O579" s="207"/>
      <c r="P579" s="207"/>
      <c r="Q579" s="207"/>
      <c r="R579" s="207"/>
      <c r="S579" s="156"/>
    </row>
    <row r="580" spans="1:19" ht="16.5" customHeight="1">
      <c r="A580" s="156"/>
      <c r="B580" s="156"/>
      <c r="C580" s="156"/>
      <c r="D580" s="156"/>
      <c r="E580" s="329"/>
      <c r="F580" s="205"/>
      <c r="G580" s="434"/>
      <c r="H580" s="434"/>
      <c r="I580" s="206"/>
      <c r="J580" s="207"/>
      <c r="K580" s="207"/>
      <c r="L580" s="207"/>
      <c r="M580" s="205"/>
      <c r="N580" s="205"/>
      <c r="O580" s="207"/>
      <c r="P580" s="207"/>
      <c r="Q580" s="207"/>
      <c r="R580" s="207"/>
      <c r="S580" s="156"/>
    </row>
    <row r="581" spans="1:19" ht="16.5" customHeight="1">
      <c r="A581" s="156"/>
      <c r="B581" s="156"/>
      <c r="C581" s="156"/>
      <c r="D581" s="156"/>
      <c r="E581" s="329"/>
      <c r="F581" s="205"/>
      <c r="G581" s="434"/>
      <c r="H581" s="434"/>
      <c r="I581" s="206"/>
      <c r="J581" s="207"/>
      <c r="K581" s="207"/>
      <c r="L581" s="207"/>
      <c r="M581" s="205"/>
      <c r="N581" s="205"/>
      <c r="O581" s="207"/>
      <c r="P581" s="207"/>
      <c r="Q581" s="207"/>
      <c r="R581" s="207"/>
      <c r="S581" s="156"/>
    </row>
    <row r="582" spans="1:19" ht="16.5" customHeight="1">
      <c r="A582" s="156"/>
      <c r="B582" s="156"/>
      <c r="C582" s="156"/>
      <c r="D582" s="156"/>
      <c r="E582" s="329"/>
      <c r="F582" s="205"/>
      <c r="G582" s="434"/>
      <c r="H582" s="434"/>
      <c r="I582" s="206"/>
      <c r="J582" s="207"/>
      <c r="K582" s="207"/>
      <c r="L582" s="207"/>
      <c r="M582" s="205"/>
      <c r="N582" s="205"/>
      <c r="O582" s="207"/>
      <c r="P582" s="207"/>
      <c r="Q582" s="207"/>
      <c r="R582" s="207"/>
      <c r="S582" s="156"/>
    </row>
    <row r="583" spans="1:19" ht="16.5" customHeight="1">
      <c r="A583" s="156"/>
      <c r="B583" s="156"/>
      <c r="C583" s="156"/>
      <c r="D583" s="156"/>
      <c r="E583" s="329"/>
      <c r="F583" s="205"/>
      <c r="G583" s="434"/>
      <c r="H583" s="434"/>
      <c r="I583" s="206"/>
      <c r="J583" s="207"/>
      <c r="K583" s="207"/>
      <c r="L583" s="207"/>
      <c r="M583" s="205"/>
      <c r="N583" s="205"/>
      <c r="O583" s="207"/>
      <c r="P583" s="207"/>
      <c r="Q583" s="207"/>
      <c r="R583" s="207"/>
      <c r="S583" s="156"/>
    </row>
    <row r="584" spans="1:19" ht="16.5" customHeight="1">
      <c r="A584" s="156"/>
      <c r="B584" s="156"/>
      <c r="C584" s="156"/>
      <c r="D584" s="156"/>
      <c r="E584" s="329"/>
      <c r="F584" s="205"/>
      <c r="G584" s="434"/>
      <c r="H584" s="434"/>
      <c r="I584" s="206"/>
      <c r="J584" s="207"/>
      <c r="K584" s="207"/>
      <c r="L584" s="207"/>
      <c r="M584" s="205"/>
      <c r="N584" s="205"/>
      <c r="O584" s="207"/>
      <c r="P584" s="207"/>
      <c r="Q584" s="207"/>
      <c r="R584" s="207"/>
      <c r="S584" s="156"/>
    </row>
    <row r="585" spans="1:19" ht="16.5" customHeight="1">
      <c r="A585" s="156"/>
      <c r="B585" s="156"/>
      <c r="C585" s="156"/>
      <c r="D585" s="156"/>
      <c r="E585" s="329"/>
      <c r="F585" s="205"/>
      <c r="G585" s="434"/>
      <c r="H585" s="434"/>
      <c r="I585" s="206"/>
      <c r="J585" s="207"/>
      <c r="K585" s="207"/>
      <c r="L585" s="207"/>
      <c r="M585" s="205"/>
      <c r="N585" s="205"/>
      <c r="O585" s="207"/>
      <c r="P585" s="207"/>
      <c r="Q585" s="207"/>
      <c r="R585" s="207"/>
      <c r="S585" s="156"/>
    </row>
    <row r="586" spans="1:19" ht="16.5" customHeight="1">
      <c r="A586" s="156"/>
      <c r="B586" s="156"/>
      <c r="C586" s="156"/>
      <c r="D586" s="156"/>
      <c r="E586" s="329"/>
      <c r="F586" s="205"/>
      <c r="G586" s="434"/>
      <c r="H586" s="434"/>
      <c r="I586" s="206"/>
      <c r="J586" s="207"/>
      <c r="K586" s="207"/>
      <c r="L586" s="207"/>
      <c r="M586" s="205"/>
      <c r="N586" s="205"/>
      <c r="O586" s="207"/>
      <c r="P586" s="207"/>
      <c r="Q586" s="207"/>
      <c r="R586" s="207"/>
      <c r="S586" s="156"/>
    </row>
    <row r="587" spans="1:19" ht="16.5" customHeight="1">
      <c r="A587" s="156"/>
      <c r="B587" s="156"/>
      <c r="C587" s="156"/>
      <c r="D587" s="156"/>
      <c r="E587" s="329"/>
      <c r="F587" s="205"/>
      <c r="G587" s="434"/>
      <c r="H587" s="434"/>
      <c r="I587" s="206"/>
      <c r="J587" s="207"/>
      <c r="K587" s="207"/>
      <c r="L587" s="207"/>
      <c r="M587" s="205"/>
      <c r="N587" s="205"/>
      <c r="O587" s="207"/>
      <c r="P587" s="207"/>
      <c r="Q587" s="207"/>
      <c r="R587" s="207"/>
      <c r="S587" s="156"/>
    </row>
    <row r="588" spans="1:19" ht="16.5" customHeight="1">
      <c r="A588" s="156"/>
      <c r="B588" s="156"/>
      <c r="C588" s="156"/>
      <c r="D588" s="156"/>
      <c r="E588" s="329"/>
      <c r="F588" s="205"/>
      <c r="G588" s="434"/>
      <c r="H588" s="434"/>
      <c r="I588" s="206"/>
      <c r="J588" s="207"/>
      <c r="K588" s="207"/>
      <c r="L588" s="207"/>
      <c r="M588" s="205"/>
      <c r="N588" s="205"/>
      <c r="O588" s="207"/>
      <c r="P588" s="207"/>
      <c r="Q588" s="207"/>
      <c r="R588" s="207"/>
      <c r="S588" s="156"/>
    </row>
    <row r="589" spans="1:19" ht="16.5" customHeight="1">
      <c r="A589" s="156"/>
      <c r="B589" s="156"/>
      <c r="C589" s="156"/>
      <c r="D589" s="156"/>
      <c r="E589" s="329"/>
      <c r="F589" s="205"/>
      <c r="G589" s="434"/>
      <c r="H589" s="434"/>
      <c r="I589" s="206"/>
      <c r="J589" s="207"/>
      <c r="K589" s="207"/>
      <c r="L589" s="207"/>
      <c r="M589" s="205"/>
      <c r="N589" s="205"/>
      <c r="O589" s="207"/>
      <c r="P589" s="207"/>
      <c r="Q589" s="207"/>
      <c r="R589" s="207"/>
      <c r="S589" s="156"/>
    </row>
    <row r="590" spans="1:19" ht="16.5" customHeight="1">
      <c r="A590" s="156"/>
      <c r="B590" s="156"/>
      <c r="C590" s="156"/>
      <c r="D590" s="156"/>
      <c r="E590" s="329"/>
      <c r="F590" s="205"/>
      <c r="G590" s="434"/>
      <c r="H590" s="434"/>
      <c r="I590" s="206"/>
      <c r="J590" s="207"/>
      <c r="K590" s="207"/>
      <c r="L590" s="207"/>
      <c r="M590" s="205"/>
      <c r="N590" s="205"/>
      <c r="O590" s="207"/>
      <c r="P590" s="207"/>
      <c r="Q590" s="207"/>
      <c r="R590" s="207"/>
      <c r="S590" s="156"/>
    </row>
    <row r="591" spans="1:19" ht="16.5" customHeight="1">
      <c r="A591" s="156"/>
      <c r="B591" s="156"/>
      <c r="C591" s="156"/>
      <c r="D591" s="156"/>
      <c r="E591" s="329"/>
      <c r="F591" s="205"/>
      <c r="G591" s="434"/>
      <c r="H591" s="434"/>
      <c r="I591" s="206"/>
      <c r="J591" s="207"/>
      <c r="K591" s="207"/>
      <c r="L591" s="207"/>
      <c r="M591" s="205"/>
      <c r="N591" s="205"/>
      <c r="O591" s="207"/>
      <c r="P591" s="207"/>
      <c r="Q591" s="207"/>
      <c r="R591" s="207"/>
      <c r="S591" s="156"/>
    </row>
    <row r="592" spans="1:19" ht="16.5" customHeight="1">
      <c r="A592" s="156"/>
      <c r="B592" s="156"/>
      <c r="C592" s="156"/>
      <c r="D592" s="156"/>
      <c r="E592" s="329"/>
      <c r="F592" s="205"/>
      <c r="G592" s="434"/>
      <c r="H592" s="434"/>
      <c r="I592" s="206"/>
      <c r="J592" s="207"/>
      <c r="K592" s="207"/>
      <c r="L592" s="207"/>
      <c r="M592" s="205"/>
      <c r="N592" s="205"/>
      <c r="O592" s="207"/>
      <c r="P592" s="207"/>
      <c r="Q592" s="207"/>
      <c r="R592" s="207"/>
      <c r="S592" s="156"/>
    </row>
    <row r="593" spans="1:19" ht="16.5" customHeight="1">
      <c r="A593" s="156"/>
      <c r="B593" s="156"/>
      <c r="C593" s="156"/>
      <c r="D593" s="156"/>
      <c r="E593" s="329"/>
      <c r="F593" s="205"/>
      <c r="G593" s="434"/>
      <c r="H593" s="434"/>
      <c r="I593" s="206"/>
      <c r="J593" s="207"/>
      <c r="K593" s="207"/>
      <c r="L593" s="207"/>
      <c r="M593" s="205"/>
      <c r="N593" s="205"/>
      <c r="O593" s="207"/>
      <c r="P593" s="207"/>
      <c r="Q593" s="207"/>
      <c r="R593" s="207"/>
      <c r="S593" s="156"/>
    </row>
    <row r="594" spans="1:19" ht="16.5" customHeight="1">
      <c r="A594" s="156"/>
      <c r="B594" s="156"/>
      <c r="C594" s="156"/>
      <c r="D594" s="156"/>
      <c r="E594" s="329"/>
      <c r="F594" s="205"/>
      <c r="G594" s="434"/>
      <c r="H594" s="434"/>
      <c r="I594" s="206"/>
      <c r="J594" s="207"/>
      <c r="K594" s="207"/>
      <c r="L594" s="207"/>
      <c r="M594" s="205"/>
      <c r="N594" s="205"/>
      <c r="O594" s="207"/>
      <c r="P594" s="207"/>
      <c r="Q594" s="207"/>
      <c r="R594" s="207"/>
      <c r="S594" s="156"/>
    </row>
    <row r="595" spans="1:19" ht="16.5" customHeight="1">
      <c r="A595" s="156"/>
      <c r="B595" s="156"/>
      <c r="C595" s="156"/>
      <c r="D595" s="156"/>
      <c r="E595" s="329"/>
      <c r="F595" s="205"/>
      <c r="G595" s="434"/>
      <c r="H595" s="434"/>
      <c r="I595" s="206"/>
      <c r="J595" s="207"/>
      <c r="K595" s="207"/>
      <c r="L595" s="207"/>
      <c r="M595" s="205"/>
      <c r="N595" s="205"/>
      <c r="O595" s="207"/>
      <c r="P595" s="207"/>
      <c r="Q595" s="207"/>
      <c r="R595" s="207"/>
      <c r="S595" s="156"/>
    </row>
    <row r="596" spans="1:19" ht="16.5" customHeight="1">
      <c r="A596" s="156"/>
      <c r="B596" s="156"/>
      <c r="C596" s="156"/>
      <c r="D596" s="156"/>
      <c r="E596" s="329"/>
      <c r="F596" s="205"/>
      <c r="G596" s="434"/>
      <c r="H596" s="434"/>
      <c r="I596" s="206"/>
      <c r="J596" s="207"/>
      <c r="K596" s="207"/>
      <c r="L596" s="207"/>
      <c r="M596" s="205"/>
      <c r="N596" s="205"/>
      <c r="O596" s="207"/>
      <c r="P596" s="207"/>
      <c r="Q596" s="207"/>
      <c r="R596" s="207"/>
      <c r="S596" s="156"/>
    </row>
    <row r="597" spans="1:19" ht="16.5" customHeight="1">
      <c r="A597" s="156"/>
      <c r="B597" s="156"/>
      <c r="C597" s="156"/>
      <c r="D597" s="156"/>
      <c r="E597" s="329"/>
      <c r="F597" s="205"/>
      <c r="G597" s="434"/>
      <c r="H597" s="434"/>
      <c r="I597" s="206"/>
      <c r="J597" s="207"/>
      <c r="K597" s="207"/>
      <c r="L597" s="207"/>
      <c r="M597" s="205"/>
      <c r="N597" s="205"/>
      <c r="O597" s="207"/>
      <c r="P597" s="207"/>
      <c r="Q597" s="207"/>
      <c r="R597" s="207"/>
      <c r="S597" s="156"/>
    </row>
    <row r="598" spans="1:19" ht="16.5" customHeight="1">
      <c r="A598" s="156"/>
      <c r="B598" s="156"/>
      <c r="C598" s="156"/>
      <c r="D598" s="156"/>
      <c r="E598" s="329"/>
      <c r="F598" s="205"/>
      <c r="G598" s="434"/>
      <c r="H598" s="434"/>
      <c r="I598" s="206"/>
      <c r="J598" s="207"/>
      <c r="K598" s="207"/>
      <c r="L598" s="207"/>
      <c r="M598" s="205"/>
      <c r="N598" s="205"/>
      <c r="O598" s="207"/>
      <c r="P598" s="207"/>
      <c r="Q598" s="207"/>
      <c r="R598" s="207"/>
      <c r="S598" s="156"/>
    </row>
    <row r="599" spans="1:19" ht="16.5" customHeight="1">
      <c r="A599" s="156"/>
      <c r="B599" s="156"/>
      <c r="C599" s="156"/>
      <c r="D599" s="156"/>
      <c r="E599" s="329"/>
      <c r="F599" s="205"/>
      <c r="G599" s="434"/>
      <c r="H599" s="434"/>
      <c r="I599" s="206"/>
      <c r="J599" s="207"/>
      <c r="K599" s="207"/>
      <c r="L599" s="207"/>
      <c r="M599" s="205"/>
      <c r="N599" s="205"/>
      <c r="O599" s="207"/>
      <c r="P599" s="207"/>
      <c r="Q599" s="207"/>
      <c r="R599" s="207"/>
      <c r="S599" s="156"/>
    </row>
    <row r="600" spans="1:19" ht="16.5" customHeight="1">
      <c r="A600" s="156"/>
      <c r="B600" s="156"/>
      <c r="C600" s="156"/>
      <c r="D600" s="156"/>
      <c r="E600" s="329"/>
      <c r="F600" s="205"/>
      <c r="G600" s="434"/>
      <c r="H600" s="434"/>
      <c r="I600" s="206"/>
      <c r="J600" s="207"/>
      <c r="K600" s="207"/>
      <c r="L600" s="207"/>
      <c r="M600" s="205"/>
      <c r="N600" s="205"/>
      <c r="O600" s="207"/>
      <c r="P600" s="207"/>
      <c r="Q600" s="207"/>
      <c r="R600" s="207"/>
      <c r="S600" s="156"/>
    </row>
    <row r="601" spans="1:19" ht="16.5" customHeight="1">
      <c r="A601" s="156"/>
      <c r="B601" s="156"/>
      <c r="C601" s="156"/>
      <c r="D601" s="156"/>
      <c r="E601" s="329"/>
      <c r="F601" s="205"/>
      <c r="G601" s="434"/>
      <c r="H601" s="434"/>
      <c r="I601" s="206"/>
      <c r="J601" s="207"/>
      <c r="K601" s="207"/>
      <c r="L601" s="207"/>
      <c r="M601" s="205"/>
      <c r="N601" s="205"/>
      <c r="O601" s="207"/>
      <c r="P601" s="207"/>
      <c r="Q601" s="207"/>
      <c r="R601" s="207"/>
      <c r="S601" s="156"/>
    </row>
    <row r="602" spans="1:19" ht="16.5" customHeight="1">
      <c r="A602" s="156"/>
      <c r="B602" s="156"/>
      <c r="C602" s="156"/>
      <c r="D602" s="156"/>
      <c r="E602" s="329"/>
      <c r="F602" s="205"/>
      <c r="G602" s="434"/>
      <c r="H602" s="434"/>
      <c r="I602" s="206"/>
      <c r="J602" s="207"/>
      <c r="K602" s="207"/>
      <c r="L602" s="207"/>
      <c r="M602" s="205"/>
      <c r="N602" s="205"/>
      <c r="O602" s="207"/>
      <c r="P602" s="207"/>
      <c r="Q602" s="207"/>
      <c r="R602" s="207"/>
      <c r="S602" s="156"/>
    </row>
    <row r="603" spans="1:19" ht="16.5" customHeight="1">
      <c r="A603" s="156"/>
      <c r="B603" s="156"/>
      <c r="C603" s="156"/>
      <c r="D603" s="156"/>
      <c r="E603" s="329"/>
      <c r="F603" s="205"/>
      <c r="G603" s="434"/>
      <c r="H603" s="434"/>
      <c r="I603" s="206"/>
      <c r="J603" s="207"/>
      <c r="K603" s="207"/>
      <c r="L603" s="207"/>
      <c r="M603" s="205"/>
      <c r="N603" s="205"/>
      <c r="O603" s="207"/>
      <c r="P603" s="207"/>
      <c r="Q603" s="207"/>
      <c r="R603" s="207"/>
      <c r="S603" s="156"/>
    </row>
    <row r="604" spans="1:19" ht="16.5" customHeight="1">
      <c r="A604" s="156"/>
      <c r="B604" s="156"/>
      <c r="C604" s="156"/>
      <c r="D604" s="156"/>
      <c r="E604" s="329"/>
      <c r="F604" s="205"/>
      <c r="G604" s="434"/>
      <c r="H604" s="434"/>
      <c r="I604" s="206"/>
      <c r="J604" s="207"/>
      <c r="K604" s="207"/>
      <c r="L604" s="207"/>
      <c r="M604" s="205"/>
      <c r="N604" s="205"/>
      <c r="O604" s="207"/>
      <c r="P604" s="207"/>
      <c r="Q604" s="207"/>
      <c r="R604" s="207"/>
      <c r="S604" s="156"/>
    </row>
    <row r="605" spans="1:19" ht="16.5" customHeight="1">
      <c r="A605" s="156"/>
      <c r="B605" s="156"/>
      <c r="C605" s="156"/>
      <c r="D605" s="156"/>
      <c r="E605" s="329"/>
      <c r="F605" s="205"/>
      <c r="G605" s="434"/>
      <c r="H605" s="434"/>
      <c r="I605" s="206"/>
      <c r="J605" s="207"/>
      <c r="K605" s="207"/>
      <c r="L605" s="207"/>
      <c r="M605" s="205"/>
      <c r="N605" s="205"/>
      <c r="O605" s="207"/>
      <c r="P605" s="207"/>
      <c r="Q605" s="207"/>
      <c r="R605" s="207"/>
      <c r="S605" s="156"/>
    </row>
    <row r="606" spans="1:19" ht="16.5" customHeight="1">
      <c r="A606" s="156"/>
      <c r="B606" s="156"/>
      <c r="C606" s="156"/>
      <c r="D606" s="156"/>
      <c r="E606" s="329"/>
      <c r="F606" s="205"/>
      <c r="G606" s="434"/>
      <c r="H606" s="434"/>
      <c r="I606" s="206"/>
      <c r="J606" s="207"/>
      <c r="K606" s="207"/>
      <c r="L606" s="207"/>
      <c r="M606" s="205"/>
      <c r="N606" s="205"/>
      <c r="O606" s="207"/>
      <c r="P606" s="207"/>
      <c r="Q606" s="207"/>
      <c r="R606" s="207"/>
      <c r="S606" s="156"/>
    </row>
    <row r="607" spans="1:19" ht="16.5" customHeight="1">
      <c r="A607" s="156"/>
      <c r="B607" s="156"/>
      <c r="C607" s="156"/>
      <c r="D607" s="156"/>
      <c r="E607" s="329"/>
      <c r="F607" s="205"/>
      <c r="G607" s="434"/>
      <c r="H607" s="434"/>
      <c r="I607" s="206"/>
      <c r="J607" s="207"/>
      <c r="K607" s="207"/>
      <c r="L607" s="207"/>
      <c r="M607" s="205"/>
      <c r="N607" s="205"/>
      <c r="O607" s="207"/>
      <c r="P607" s="207"/>
      <c r="Q607" s="207"/>
      <c r="R607" s="207"/>
      <c r="S607" s="156"/>
    </row>
    <row r="608" spans="1:19" ht="16.5" customHeight="1">
      <c r="A608" s="156"/>
      <c r="B608" s="156"/>
      <c r="C608" s="156"/>
      <c r="D608" s="156"/>
      <c r="E608" s="329"/>
      <c r="F608" s="205"/>
      <c r="G608" s="434"/>
      <c r="H608" s="434"/>
      <c r="I608" s="206"/>
      <c r="J608" s="207"/>
      <c r="K608" s="207"/>
      <c r="L608" s="207"/>
      <c r="M608" s="205"/>
      <c r="N608" s="205"/>
      <c r="O608" s="207"/>
      <c r="P608" s="207"/>
      <c r="Q608" s="207"/>
      <c r="R608" s="207"/>
      <c r="S608" s="156"/>
    </row>
    <row r="609" spans="1:19" ht="16.5" customHeight="1">
      <c r="A609" s="156"/>
      <c r="B609" s="156"/>
      <c r="C609" s="156"/>
      <c r="D609" s="156"/>
      <c r="E609" s="329"/>
      <c r="F609" s="205"/>
      <c r="G609" s="434"/>
      <c r="H609" s="434"/>
      <c r="I609" s="206"/>
      <c r="J609" s="207"/>
      <c r="K609" s="207"/>
      <c r="L609" s="207"/>
      <c r="M609" s="205"/>
      <c r="N609" s="205"/>
      <c r="O609" s="207"/>
      <c r="P609" s="207"/>
      <c r="Q609" s="207"/>
      <c r="R609" s="207"/>
      <c r="S609" s="156"/>
    </row>
    <row r="610" spans="1:19" ht="16.5" customHeight="1">
      <c r="A610" s="156"/>
      <c r="B610" s="156"/>
      <c r="C610" s="156"/>
      <c r="D610" s="156"/>
      <c r="E610" s="329"/>
      <c r="F610" s="205"/>
      <c r="G610" s="434"/>
      <c r="H610" s="434"/>
      <c r="I610" s="206"/>
      <c r="J610" s="207"/>
      <c r="K610" s="207"/>
      <c r="L610" s="207"/>
      <c r="M610" s="205"/>
      <c r="N610" s="205"/>
      <c r="O610" s="207"/>
      <c r="P610" s="207"/>
      <c r="Q610" s="207"/>
      <c r="R610" s="207"/>
      <c r="S610" s="156"/>
    </row>
    <row r="611" spans="1:19" ht="16.5" customHeight="1">
      <c r="A611" s="156"/>
      <c r="B611" s="156"/>
      <c r="C611" s="156"/>
      <c r="D611" s="156"/>
      <c r="E611" s="329"/>
      <c r="F611" s="205"/>
      <c r="G611" s="434"/>
      <c r="H611" s="434"/>
      <c r="I611" s="206"/>
      <c r="J611" s="207"/>
      <c r="K611" s="207"/>
      <c r="L611" s="207"/>
      <c r="M611" s="205"/>
      <c r="N611" s="205"/>
      <c r="O611" s="207"/>
      <c r="P611" s="207"/>
      <c r="Q611" s="207"/>
      <c r="R611" s="207"/>
      <c r="S611" s="156"/>
    </row>
    <row r="612" spans="1:19" ht="16.5" customHeight="1">
      <c r="A612" s="156"/>
      <c r="B612" s="156"/>
      <c r="C612" s="156"/>
      <c r="D612" s="156"/>
      <c r="E612" s="329"/>
      <c r="F612" s="205"/>
      <c r="G612" s="434"/>
      <c r="H612" s="434"/>
      <c r="I612" s="206"/>
      <c r="J612" s="207"/>
      <c r="K612" s="207"/>
      <c r="L612" s="207"/>
      <c r="M612" s="205"/>
      <c r="N612" s="205"/>
      <c r="O612" s="207"/>
      <c r="P612" s="207"/>
      <c r="Q612" s="207"/>
      <c r="R612" s="207"/>
      <c r="S612" s="156"/>
    </row>
    <row r="613" spans="1:19" ht="16.5" customHeight="1">
      <c r="A613" s="156"/>
      <c r="B613" s="156"/>
      <c r="C613" s="156"/>
      <c r="D613" s="156"/>
      <c r="E613" s="329"/>
      <c r="F613" s="205"/>
      <c r="G613" s="434"/>
      <c r="H613" s="434"/>
      <c r="I613" s="206"/>
      <c r="J613" s="207"/>
      <c r="K613" s="207"/>
      <c r="L613" s="207"/>
      <c r="M613" s="205"/>
      <c r="N613" s="205"/>
      <c r="O613" s="207"/>
      <c r="P613" s="207"/>
      <c r="Q613" s="207"/>
      <c r="R613" s="207"/>
      <c r="S613" s="156"/>
    </row>
    <row r="614" spans="1:19" ht="16.5" customHeight="1">
      <c r="A614" s="156"/>
      <c r="B614" s="156"/>
      <c r="C614" s="156"/>
      <c r="D614" s="156"/>
      <c r="E614" s="329"/>
      <c r="F614" s="205"/>
      <c r="G614" s="434"/>
      <c r="H614" s="434"/>
      <c r="I614" s="206"/>
      <c r="J614" s="207"/>
      <c r="K614" s="207"/>
      <c r="L614" s="207"/>
      <c r="M614" s="205"/>
      <c r="N614" s="205"/>
      <c r="O614" s="207"/>
      <c r="P614" s="207"/>
      <c r="Q614" s="207"/>
      <c r="R614" s="207"/>
      <c r="S614" s="156"/>
    </row>
    <row r="615" spans="1:19" ht="16.5" customHeight="1">
      <c r="A615" s="156"/>
      <c r="B615" s="156"/>
      <c r="C615" s="156"/>
      <c r="D615" s="156"/>
      <c r="E615" s="329"/>
      <c r="F615" s="205"/>
      <c r="G615" s="434"/>
      <c r="H615" s="434"/>
      <c r="I615" s="206"/>
      <c r="J615" s="207"/>
      <c r="K615" s="207"/>
      <c r="L615" s="207"/>
      <c r="M615" s="205"/>
      <c r="N615" s="205"/>
      <c r="O615" s="207"/>
      <c r="P615" s="207"/>
      <c r="Q615" s="207"/>
      <c r="R615" s="207"/>
      <c r="S615" s="156"/>
    </row>
    <row r="616" spans="1:19" ht="16.5" customHeight="1">
      <c r="A616" s="156"/>
      <c r="B616" s="156"/>
      <c r="C616" s="156"/>
      <c r="D616" s="156"/>
      <c r="E616" s="329"/>
      <c r="F616" s="205"/>
      <c r="G616" s="434"/>
      <c r="H616" s="434"/>
      <c r="I616" s="206"/>
      <c r="J616" s="207"/>
      <c r="K616" s="207"/>
      <c r="L616" s="207"/>
      <c r="M616" s="205"/>
      <c r="N616" s="205"/>
      <c r="O616" s="207"/>
      <c r="P616" s="207"/>
      <c r="Q616" s="207"/>
      <c r="R616" s="207"/>
      <c r="S616" s="156"/>
    </row>
    <row r="617" spans="1:19" ht="16.5" customHeight="1">
      <c r="A617" s="156"/>
      <c r="B617" s="156"/>
      <c r="C617" s="156"/>
      <c r="D617" s="156"/>
      <c r="E617" s="329"/>
      <c r="F617" s="205"/>
      <c r="G617" s="434"/>
      <c r="H617" s="434"/>
      <c r="I617" s="206"/>
      <c r="J617" s="207"/>
      <c r="K617" s="207"/>
      <c r="L617" s="207"/>
      <c r="M617" s="205"/>
      <c r="N617" s="205"/>
      <c r="O617" s="207"/>
      <c r="P617" s="207"/>
      <c r="Q617" s="207"/>
      <c r="R617" s="207"/>
      <c r="S617" s="156"/>
    </row>
    <row r="618" spans="1:19" ht="16.5" customHeight="1">
      <c r="A618" s="156"/>
      <c r="B618" s="156"/>
      <c r="C618" s="156"/>
      <c r="D618" s="156"/>
      <c r="E618" s="329"/>
      <c r="F618" s="205"/>
      <c r="G618" s="434"/>
      <c r="H618" s="434"/>
      <c r="I618" s="206"/>
      <c r="J618" s="207"/>
      <c r="K618" s="207"/>
      <c r="L618" s="207"/>
      <c r="M618" s="205"/>
      <c r="N618" s="205"/>
      <c r="O618" s="207"/>
      <c r="P618" s="207"/>
      <c r="Q618" s="207"/>
      <c r="R618" s="207"/>
      <c r="S618" s="156"/>
    </row>
    <row r="619" spans="1:19" ht="16.5" customHeight="1">
      <c r="A619" s="156"/>
      <c r="B619" s="156"/>
      <c r="C619" s="156"/>
      <c r="D619" s="156"/>
      <c r="E619" s="329"/>
      <c r="F619" s="205"/>
      <c r="G619" s="434"/>
      <c r="H619" s="434"/>
      <c r="I619" s="206"/>
      <c r="J619" s="207"/>
      <c r="K619" s="207"/>
      <c r="L619" s="207"/>
      <c r="M619" s="205"/>
      <c r="N619" s="205"/>
      <c r="O619" s="207"/>
      <c r="P619" s="207"/>
      <c r="Q619" s="207"/>
      <c r="R619" s="207"/>
      <c r="S619" s="156"/>
    </row>
    <row r="620" spans="1:19" ht="16.5" customHeight="1">
      <c r="A620" s="156"/>
      <c r="B620" s="156"/>
      <c r="C620" s="156"/>
      <c r="D620" s="156"/>
      <c r="E620" s="329"/>
      <c r="F620" s="205"/>
      <c r="G620" s="434"/>
      <c r="H620" s="434"/>
      <c r="I620" s="206"/>
      <c r="J620" s="207"/>
      <c r="K620" s="207"/>
      <c r="L620" s="207"/>
      <c r="M620" s="205"/>
      <c r="N620" s="205"/>
      <c r="O620" s="207"/>
      <c r="P620" s="207"/>
      <c r="Q620" s="207"/>
      <c r="R620" s="207"/>
      <c r="S620" s="156"/>
    </row>
    <row r="621" spans="1:19" ht="16.5" customHeight="1">
      <c r="A621" s="156"/>
      <c r="B621" s="156"/>
      <c r="C621" s="156"/>
      <c r="D621" s="156"/>
      <c r="E621" s="329"/>
      <c r="F621" s="205"/>
      <c r="G621" s="434"/>
      <c r="H621" s="434"/>
      <c r="I621" s="206"/>
      <c r="J621" s="207"/>
      <c r="K621" s="207"/>
      <c r="L621" s="207"/>
      <c r="M621" s="205"/>
      <c r="N621" s="205"/>
      <c r="O621" s="207"/>
      <c r="P621" s="207"/>
      <c r="Q621" s="207"/>
      <c r="R621" s="207"/>
      <c r="S621" s="156"/>
    </row>
    <row r="622" spans="1:19" ht="16.5" customHeight="1">
      <c r="A622" s="156"/>
      <c r="B622" s="156"/>
      <c r="C622" s="156"/>
      <c r="D622" s="156"/>
      <c r="E622" s="329"/>
      <c r="F622" s="205"/>
      <c r="G622" s="434"/>
      <c r="H622" s="434"/>
      <c r="I622" s="206"/>
      <c r="J622" s="207"/>
      <c r="K622" s="207"/>
      <c r="L622" s="207"/>
      <c r="M622" s="205"/>
      <c r="N622" s="205"/>
      <c r="O622" s="207"/>
      <c r="P622" s="207"/>
      <c r="Q622" s="207"/>
      <c r="R622" s="207"/>
      <c r="S622" s="156"/>
    </row>
    <row r="623" spans="1:19" ht="16.5" customHeight="1">
      <c r="A623" s="156"/>
      <c r="B623" s="156"/>
      <c r="C623" s="156"/>
      <c r="D623" s="156"/>
      <c r="E623" s="329"/>
      <c r="F623" s="205"/>
      <c r="G623" s="434"/>
      <c r="H623" s="434"/>
      <c r="I623" s="206"/>
      <c r="J623" s="207"/>
      <c r="K623" s="207"/>
      <c r="L623" s="207"/>
      <c r="M623" s="205"/>
      <c r="N623" s="205"/>
      <c r="O623" s="207"/>
      <c r="P623" s="207"/>
      <c r="Q623" s="207"/>
      <c r="R623" s="207"/>
      <c r="S623" s="156"/>
    </row>
    <row r="624" spans="1:19" ht="16.5" customHeight="1">
      <c r="A624" s="156"/>
      <c r="B624" s="156"/>
      <c r="C624" s="156"/>
      <c r="D624" s="156"/>
      <c r="E624" s="329"/>
      <c r="F624" s="205"/>
      <c r="G624" s="434"/>
      <c r="H624" s="434"/>
      <c r="I624" s="206"/>
      <c r="J624" s="207"/>
      <c r="K624" s="207"/>
      <c r="L624" s="207"/>
      <c r="M624" s="205"/>
      <c r="N624" s="205"/>
      <c r="O624" s="207"/>
      <c r="P624" s="207"/>
      <c r="Q624" s="207"/>
      <c r="R624" s="207"/>
      <c r="S624" s="156"/>
    </row>
    <row r="625" spans="1:19" ht="16.5" customHeight="1">
      <c r="A625" s="156"/>
      <c r="B625" s="156"/>
      <c r="C625" s="156"/>
      <c r="D625" s="156"/>
      <c r="E625" s="329"/>
      <c r="F625" s="205"/>
      <c r="G625" s="434"/>
      <c r="H625" s="434"/>
      <c r="I625" s="206"/>
      <c r="J625" s="207"/>
      <c r="K625" s="207"/>
      <c r="L625" s="207"/>
      <c r="M625" s="205"/>
      <c r="N625" s="205"/>
      <c r="O625" s="207"/>
      <c r="P625" s="207"/>
      <c r="Q625" s="207"/>
      <c r="R625" s="207"/>
      <c r="S625" s="156"/>
    </row>
    <row r="626" spans="1:19" ht="16.5" customHeight="1">
      <c r="A626" s="156"/>
      <c r="B626" s="156"/>
      <c r="C626" s="156"/>
      <c r="D626" s="156"/>
      <c r="E626" s="329"/>
      <c r="F626" s="205"/>
      <c r="G626" s="434"/>
      <c r="H626" s="434"/>
      <c r="I626" s="206"/>
      <c r="J626" s="207"/>
      <c r="K626" s="207"/>
      <c r="L626" s="207"/>
      <c r="M626" s="205"/>
      <c r="N626" s="205"/>
      <c r="O626" s="207"/>
      <c r="P626" s="207"/>
      <c r="Q626" s="207"/>
      <c r="R626" s="207"/>
      <c r="S626" s="156"/>
    </row>
    <row r="627" spans="1:19" ht="16.5" customHeight="1">
      <c r="A627" s="156"/>
      <c r="B627" s="156"/>
      <c r="C627" s="156"/>
      <c r="D627" s="156"/>
      <c r="E627" s="329"/>
      <c r="F627" s="205"/>
      <c r="G627" s="434"/>
      <c r="H627" s="434"/>
      <c r="I627" s="206"/>
      <c r="J627" s="207"/>
      <c r="K627" s="207"/>
      <c r="L627" s="207"/>
      <c r="M627" s="205"/>
      <c r="N627" s="205"/>
      <c r="O627" s="207"/>
      <c r="P627" s="207"/>
      <c r="Q627" s="207"/>
      <c r="R627" s="207"/>
      <c r="S627" s="156"/>
    </row>
    <row r="628" spans="1:19" ht="16.5" customHeight="1">
      <c r="A628" s="156"/>
      <c r="B628" s="156"/>
      <c r="C628" s="156"/>
      <c r="D628" s="156"/>
      <c r="E628" s="329"/>
      <c r="F628" s="205"/>
      <c r="G628" s="434"/>
      <c r="H628" s="434"/>
      <c r="I628" s="206"/>
      <c r="J628" s="207"/>
      <c r="K628" s="207"/>
      <c r="L628" s="207"/>
      <c r="M628" s="205"/>
      <c r="N628" s="205"/>
      <c r="O628" s="207"/>
      <c r="P628" s="207"/>
      <c r="Q628" s="207"/>
      <c r="R628" s="207"/>
      <c r="S628" s="156"/>
    </row>
    <row r="629" spans="1:19" ht="16.5" customHeight="1">
      <c r="A629" s="156"/>
      <c r="B629" s="156"/>
      <c r="C629" s="156"/>
      <c r="D629" s="156"/>
      <c r="E629" s="329"/>
      <c r="F629" s="205"/>
      <c r="G629" s="434"/>
      <c r="H629" s="434"/>
      <c r="I629" s="206"/>
      <c r="J629" s="207"/>
      <c r="K629" s="207"/>
      <c r="L629" s="207"/>
      <c r="M629" s="205"/>
      <c r="N629" s="205"/>
      <c r="O629" s="207"/>
      <c r="P629" s="207"/>
      <c r="Q629" s="207"/>
      <c r="R629" s="207"/>
      <c r="S629" s="156"/>
    </row>
    <row r="630" spans="1:19" ht="16.5" customHeight="1">
      <c r="A630" s="156"/>
      <c r="B630" s="156"/>
      <c r="C630" s="156"/>
      <c r="D630" s="156"/>
      <c r="E630" s="329"/>
      <c r="F630" s="205"/>
      <c r="G630" s="434"/>
      <c r="H630" s="434"/>
      <c r="I630" s="206"/>
      <c r="J630" s="207"/>
      <c r="K630" s="207"/>
      <c r="L630" s="207"/>
      <c r="M630" s="205"/>
      <c r="N630" s="205"/>
      <c r="O630" s="207"/>
      <c r="P630" s="207"/>
      <c r="Q630" s="207"/>
      <c r="R630" s="207"/>
      <c r="S630" s="156"/>
    </row>
    <row r="631" spans="1:19" ht="16.5" customHeight="1">
      <c r="A631" s="156"/>
      <c r="B631" s="156"/>
      <c r="C631" s="156"/>
      <c r="D631" s="156"/>
      <c r="E631" s="329"/>
      <c r="F631" s="205"/>
      <c r="G631" s="434"/>
      <c r="H631" s="434"/>
      <c r="I631" s="206"/>
      <c r="J631" s="207"/>
      <c r="K631" s="207"/>
      <c r="L631" s="207"/>
      <c r="M631" s="205"/>
      <c r="N631" s="205"/>
      <c r="O631" s="207"/>
      <c r="P631" s="207"/>
      <c r="Q631" s="207"/>
      <c r="R631" s="207"/>
      <c r="S631" s="156"/>
    </row>
    <row r="632" spans="1:19" ht="16.5" customHeight="1">
      <c r="A632" s="156"/>
      <c r="B632" s="156"/>
      <c r="C632" s="156"/>
      <c r="D632" s="156"/>
      <c r="E632" s="329"/>
      <c r="F632" s="205"/>
      <c r="G632" s="434"/>
      <c r="H632" s="434"/>
      <c r="I632" s="206"/>
      <c r="J632" s="207"/>
      <c r="K632" s="207"/>
      <c r="L632" s="207"/>
      <c r="M632" s="205"/>
      <c r="N632" s="205"/>
      <c r="O632" s="207"/>
      <c r="P632" s="207"/>
      <c r="Q632" s="207"/>
      <c r="R632" s="207"/>
      <c r="S632" s="156"/>
    </row>
    <row r="633" spans="1:19" ht="16.5" customHeight="1">
      <c r="A633" s="156"/>
      <c r="B633" s="156"/>
      <c r="C633" s="156"/>
      <c r="D633" s="156"/>
      <c r="E633" s="329"/>
      <c r="F633" s="205"/>
      <c r="G633" s="434"/>
      <c r="H633" s="434"/>
      <c r="I633" s="206"/>
      <c r="J633" s="207"/>
      <c r="K633" s="207"/>
      <c r="L633" s="207"/>
      <c r="M633" s="205"/>
      <c r="N633" s="205"/>
      <c r="O633" s="207"/>
      <c r="P633" s="207"/>
      <c r="Q633" s="207"/>
      <c r="R633" s="207"/>
      <c r="S633" s="156"/>
    </row>
    <row r="634" spans="1:19" ht="16.5" customHeight="1">
      <c r="A634" s="156"/>
      <c r="B634" s="156"/>
      <c r="C634" s="156"/>
      <c r="D634" s="156"/>
      <c r="E634" s="329"/>
      <c r="F634" s="205"/>
      <c r="G634" s="434"/>
      <c r="H634" s="434"/>
      <c r="I634" s="206"/>
      <c r="J634" s="207"/>
      <c r="K634" s="207"/>
      <c r="L634" s="207"/>
      <c r="M634" s="205"/>
      <c r="N634" s="205"/>
      <c r="O634" s="207"/>
      <c r="P634" s="207"/>
      <c r="Q634" s="207"/>
      <c r="R634" s="207"/>
      <c r="S634" s="156"/>
    </row>
  </sheetData>
  <sheetProtection/>
  <mergeCells count="6">
    <mergeCell ref="A166:E166"/>
    <mergeCell ref="D168:E168"/>
    <mergeCell ref="A167:E167"/>
    <mergeCell ref="A3:F4"/>
    <mergeCell ref="E1:F2"/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Kępińska</dc:creator>
  <cp:keywords/>
  <dc:description/>
  <cp:lastModifiedBy>Mariola Kępińska</cp:lastModifiedBy>
  <cp:lastPrinted>2010-11-08T08:26:56Z</cp:lastPrinted>
  <dcterms:created xsi:type="dcterms:W3CDTF">2008-09-29T07:07:46Z</dcterms:created>
  <dcterms:modified xsi:type="dcterms:W3CDTF">2010-11-08T11:00:59Z</dcterms:modified>
  <cp:category/>
  <cp:version/>
  <cp:contentType/>
  <cp:contentStatus/>
</cp:coreProperties>
</file>